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85" yWindow="75" windowWidth="7470" windowHeight="8070" tabRatio="492"/>
  </bookViews>
  <sheets>
    <sheet name="One grant with $$ per month" sheetId="2" r:id="rId1"/>
    <sheet name="Multiple grants" sheetId="1" r:id="rId2"/>
  </sheets>
  <definedNames>
    <definedName name="_xlnm.Print_Area" localSheetId="1">'Multiple grants'!$A$1:$I$45</definedName>
    <definedName name="_xlnm.Print_Area" localSheetId="0">'One grant with $$ per month'!$B$1:$D$34</definedName>
  </definedNames>
  <calcPr calcId="145621"/>
</workbook>
</file>

<file path=xl/calcChain.xml><?xml version="1.0" encoding="utf-8"?>
<calcChain xmlns="http://schemas.openxmlformats.org/spreadsheetml/2006/main">
  <c r="D29" i="1" l="1"/>
  <c r="D34" i="1"/>
  <c r="C44" i="1"/>
  <c r="C10" i="2"/>
  <c r="C15" i="2"/>
  <c r="D38" i="1"/>
  <c r="E38" i="1"/>
  <c r="F38" i="1"/>
  <c r="C12" i="2"/>
  <c r="C13" i="2"/>
  <c r="C16" i="2" s="1"/>
  <c r="D37" i="1"/>
  <c r="D36" i="1"/>
  <c r="D35" i="1"/>
  <c r="G35" i="1"/>
  <c r="D33" i="1"/>
  <c r="D32" i="1"/>
  <c r="D44" i="1"/>
  <c r="G34" i="1"/>
  <c r="H34" i="1"/>
  <c r="G38" i="1"/>
  <c r="H38" i="1"/>
  <c r="I38" i="1"/>
  <c r="G33" i="1"/>
  <c r="E33" i="1"/>
  <c r="F33" i="1"/>
  <c r="I33" i="1"/>
  <c r="H33" i="1"/>
  <c r="E34" i="1"/>
  <c r="F34" i="1"/>
  <c r="G37" i="1"/>
  <c r="H37" i="1"/>
  <c r="I37" i="1"/>
  <c r="G36" i="1"/>
  <c r="E36" i="1"/>
  <c r="F36" i="1"/>
  <c r="H36" i="1"/>
  <c r="I36" i="1"/>
  <c r="E37" i="1"/>
  <c r="F37" i="1"/>
  <c r="H35" i="1"/>
  <c r="E35" i="1"/>
  <c r="F35" i="1"/>
  <c r="I34" i="1"/>
  <c r="G32" i="1"/>
  <c r="I35" i="1"/>
  <c r="H32" i="1"/>
  <c r="E32" i="1"/>
  <c r="G44" i="1"/>
  <c r="F32" i="1"/>
  <c r="F44" i="1"/>
  <c r="E44" i="1"/>
  <c r="H44" i="1"/>
  <c r="I32" i="1"/>
  <c r="I44" i="1"/>
  <c r="C19" i="2" l="1"/>
  <c r="C21" i="2" s="1"/>
  <c r="C18" i="2"/>
  <c r="C22" i="2" s="1"/>
  <c r="C23" i="2"/>
  <c r="C20" i="2" l="1"/>
  <c r="C24" i="2"/>
</calcChain>
</file>

<file path=xl/sharedStrings.xml><?xml version="1.0" encoding="utf-8"?>
<sst xmlns="http://schemas.openxmlformats.org/spreadsheetml/2006/main" count="73" uniqueCount="68">
  <si>
    <t>Annual Salary</t>
  </si>
  <si>
    <t>NIH Cap</t>
  </si>
  <si>
    <t>Grant 1</t>
  </si>
  <si>
    <t>Grant 2</t>
  </si>
  <si>
    <t>Grant 3</t>
  </si>
  <si>
    <t>Grant 4</t>
  </si>
  <si>
    <t>Grant 5</t>
  </si>
  <si>
    <t>Grant 6</t>
  </si>
  <si>
    <t>Project number</t>
  </si>
  <si>
    <t>Committed</t>
  </si>
  <si>
    <t>Salary Cost Share %</t>
  </si>
  <si>
    <t>Total Amount</t>
  </si>
  <si>
    <t>% to Cost Sharing</t>
  </si>
  <si>
    <t>% to Grant</t>
  </si>
  <si>
    <t>Amount Charged to Cost Sharing</t>
  </si>
  <si>
    <t>Total %-should equal Committed %</t>
  </si>
  <si>
    <t>Employee Name:</t>
  </si>
  <si>
    <t>Every year since 1990 Congress has legislatively mandated a provision limiting the direct salary that an individual may receive under an NIH grant.</t>
  </si>
  <si>
    <t xml:space="preserve">For the purposes of the salary limitation, the terms "direct salary," "salary," and "institutional base salary" have the </t>
  </si>
  <si>
    <t xml:space="preserve">same meaning and are exclusive of fringe benefits and facilities and administrative (F&amp;A) expenses, also referred to as </t>
  </si>
  <si>
    <t xml:space="preserve">indirect costs. An individual's institutional base salary is the annual compensation that the applicant organization pays </t>
  </si>
  <si>
    <t xml:space="preserve">for an individual's appointment, whether that individual's time is spent on research, teaching, patient care, or other </t>
  </si>
  <si>
    <t xml:space="preserve">activities. Base salary excludes any income that an individual may be permitted to earn outside of the duties to the </t>
  </si>
  <si>
    <t>applicant organization.</t>
  </si>
  <si>
    <t xml:space="preserve">NIH grant/contract awards for applications/proposals that request direct salaries of individuals in excess of the </t>
  </si>
  <si>
    <t xml:space="preserve">applicable RATE per year will be adjusted in accordance with the legislative salary limitation and will include a </t>
  </si>
  <si>
    <t>rate in excess of the current salary cap. </t>
  </si>
  <si>
    <t xml:space="preserve">                                 ONLY enter information requested in yellow highlighted cells.</t>
  </si>
  <si>
    <t>Name of Individual:</t>
  </si>
  <si>
    <t>Institutional Base Salary</t>
  </si>
  <si>
    <t xml:space="preserve"> % effort on Project</t>
  </si>
  <si>
    <t xml:space="preserve">  enter as a decimal, such as .50</t>
  </si>
  <si>
    <r>
      <t xml:space="preserve">                 </t>
    </r>
    <r>
      <rPr>
        <b/>
        <sz val="10"/>
        <rFont val="Arial"/>
        <family val="2"/>
      </rPr>
      <t>NIH SALARY CAPS</t>
    </r>
  </si>
  <si>
    <t>Allowable salary</t>
  </si>
  <si>
    <t>Cost-Shared Salary for 12 months</t>
  </si>
  <si>
    <t>Cost-shared Salary per month</t>
  </si>
  <si>
    <t>Cost-shared Percent</t>
  </si>
  <si>
    <t xml:space="preserve">  *</t>
  </si>
  <si>
    <t>Total Effort on Project</t>
  </si>
  <si>
    <t>* Percent rates have been rounded up for Cost-shared percent, and rounded down for NIH paid percent.</t>
  </si>
  <si>
    <t>Grant 7</t>
  </si>
  <si>
    <t>Grant 8</t>
  </si>
  <si>
    <t>Grant 9</t>
  </si>
  <si>
    <t>Grant 10</t>
  </si>
  <si>
    <t>Grant 11</t>
  </si>
  <si>
    <t>Grant 12</t>
  </si>
  <si>
    <r>
      <t>notification such as the following:  </t>
    </r>
    <r>
      <rPr>
        <b/>
        <sz val="12"/>
        <color indexed="8"/>
        <rFont val="Calibri"/>
        <family val="2"/>
      </rPr>
      <t> </t>
    </r>
  </si>
  <si>
    <t># of months</t>
  </si>
  <si>
    <t xml:space="preserve">None of the funds in these awards shall be used to pay the salary of an individual at a </t>
  </si>
  <si>
    <r>
      <t xml:space="preserve">  </t>
    </r>
    <r>
      <rPr>
        <sz val="10"/>
        <color indexed="12"/>
        <rFont val="Arial"/>
        <family val="2"/>
      </rPr>
      <t xml:space="preserve"> $191,300 </t>
    </r>
    <r>
      <rPr>
        <sz val="11"/>
        <color theme="1"/>
        <rFont val="Calibri"/>
        <family val="2"/>
        <scheme val="minor"/>
      </rPr>
      <t>for grants funded 01/01/08 - 12/31/08</t>
    </r>
  </si>
  <si>
    <r>
      <t xml:space="preserve">   </t>
    </r>
    <r>
      <rPr>
        <sz val="10"/>
        <color indexed="12"/>
        <rFont val="Arial"/>
        <family val="2"/>
      </rPr>
      <t>$196,700</t>
    </r>
    <r>
      <rPr>
        <sz val="11"/>
        <color theme="1"/>
        <rFont val="Calibri"/>
        <family val="2"/>
        <scheme val="minor"/>
      </rPr>
      <t xml:space="preserve"> for grants funded 01/01/09 - 12/31/09</t>
    </r>
  </si>
  <si>
    <t>Institutional Base Salary (IBS):</t>
  </si>
  <si>
    <t>Enter Full Time Institutional Base Salary (see definition on 2nd tab)</t>
  </si>
  <si>
    <t>IBS Salary related to effort</t>
  </si>
  <si>
    <t>Enter Applicable Salary Cap</t>
  </si>
  <si>
    <t>Federal paid Salary for 12 months</t>
  </si>
  <si>
    <t>Federal paid  Salary per month</t>
  </si>
  <si>
    <t>Federal Paid Percent</t>
  </si>
  <si>
    <t xml:space="preserve">                                     NIH/FEDERAL SALARY CAP CALCULATION</t>
  </si>
  <si>
    <t xml:space="preserve">Notes - </t>
  </si>
  <si>
    <t xml:space="preserve"> - If IBS is over NIH Cap, a cost-shared amount MUST be documented.</t>
  </si>
  <si>
    <t xml:space="preserve"> - Many non-federal sponsors have also adopted the NIH salary cap threshold for charging to grants (i.e. American Cancer Society, </t>
  </si>
  <si>
    <r>
      <t xml:space="preserve">   </t>
    </r>
    <r>
      <rPr>
        <sz val="10"/>
        <color indexed="12"/>
        <rFont val="Arial"/>
        <family val="2"/>
      </rPr>
      <t>$199,700</t>
    </r>
    <r>
      <rPr>
        <sz val="11"/>
        <color theme="1"/>
        <rFont val="Calibri"/>
        <family val="2"/>
        <scheme val="minor"/>
      </rPr>
      <t xml:space="preserve"> for grants funded 01/01/10 - 12/22/11</t>
    </r>
  </si>
  <si>
    <r>
      <t xml:space="preserve">   </t>
    </r>
    <r>
      <rPr>
        <sz val="10"/>
        <color indexed="12"/>
        <rFont val="Arial"/>
        <family val="2"/>
      </rPr>
      <t>$179,700</t>
    </r>
    <r>
      <rPr>
        <sz val="11"/>
        <color theme="1"/>
        <rFont val="Calibri"/>
        <family val="2"/>
        <scheme val="minor"/>
      </rPr>
      <t xml:space="preserve"> for grants funded 12/23/11 - 12/31/12 ** </t>
    </r>
  </si>
  <si>
    <t xml:space="preserve">** Implementation of the lower level salary cap ($179,700) is effective with FY2012 awards where the initial Issue Date </t>
  </si>
  <si>
    <t xml:space="preserve">  of the award is on/after 12/23/2011. For FY2012 awards issued on/before December 22, 2011 (competing and non-competing), </t>
  </si>
  <si>
    <t xml:space="preserve">  the effective salary limitation remains at Executive Level 1 ($199,700)</t>
  </si>
  <si>
    <r>
      <t xml:space="preserve">   </t>
    </r>
    <r>
      <rPr>
        <sz val="10"/>
        <color indexed="12"/>
        <rFont val="Arial"/>
        <family val="2"/>
      </rPr>
      <t>$181,500</t>
    </r>
    <r>
      <rPr>
        <sz val="11"/>
        <color theme="1"/>
        <rFont val="Calibri"/>
        <family val="2"/>
        <scheme val="minor"/>
      </rPr>
      <t xml:space="preserve"> for grants funded 1/12/14 - 12/31/14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</si>
</sst>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</numFmts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sz val="10"/>
      <color indexed="14"/>
      <name val="Arial"/>
    </font>
    <font>
      <b/>
      <sz val="12"/>
      <color indexed="16"/>
      <name val="Arial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43" fontId="9" fillId="0" borderId="0" xfId="1" applyFont="1"/>
    <xf numFmtId="164" fontId="0" fillId="0" borderId="0" xfId="0" applyNumberFormat="1" applyBorder="1"/>
    <xf numFmtId="0" fontId="0" fillId="0" borderId="0" xfId="0" applyBorder="1"/>
    <xf numFmtId="0" fontId="0" fillId="0" borderId="1" xfId="0" applyBorder="1"/>
    <xf numFmtId="164" fontId="0" fillId="0" borderId="0" xfId="0" applyNumberFormat="1" applyFill="1" applyBorder="1"/>
    <xf numFmtId="10" fontId="9" fillId="0" borderId="0" xfId="1" applyNumberFormat="1" applyFont="1"/>
    <xf numFmtId="43" fontId="10" fillId="0" borderId="0" xfId="1" applyFont="1"/>
    <xf numFmtId="0" fontId="1" fillId="0" borderId="0" xfId="0" applyFont="1"/>
    <xf numFmtId="0" fontId="2" fillId="0" borderId="0" xfId="0" applyFont="1" applyAlignment="1"/>
    <xf numFmtId="0" fontId="3" fillId="2" borderId="0" xfId="0" applyFont="1" applyFill="1" applyProtection="1">
      <protection locked="0"/>
    </xf>
    <xf numFmtId="0" fontId="0" fillId="0" borderId="0" xfId="0" applyProtection="1"/>
    <xf numFmtId="44" fontId="9" fillId="2" borderId="0" xfId="2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</xf>
    <xf numFmtId="0" fontId="4" fillId="0" borderId="2" xfId="0" applyFont="1" applyBorder="1"/>
    <xf numFmtId="0" fontId="0" fillId="0" borderId="3" xfId="0" applyBorder="1" applyProtection="1"/>
    <xf numFmtId="0" fontId="0" fillId="0" borderId="4" xfId="0" applyBorder="1" applyProtection="1"/>
    <xf numFmtId="0" fontId="3" fillId="0" borderId="5" xfId="0" applyFont="1" applyBorder="1"/>
    <xf numFmtId="44" fontId="9" fillId="0" borderId="0" xfId="2" applyFont="1" applyBorder="1" applyProtection="1"/>
    <xf numFmtId="0" fontId="0" fillId="0" borderId="6" xfId="0" applyBorder="1" applyProtection="1"/>
    <xf numFmtId="0" fontId="0" fillId="0" borderId="5" xfId="0" applyBorder="1"/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/>
    <xf numFmtId="44" fontId="9" fillId="2" borderId="0" xfId="2" applyFont="1" applyFill="1" applyBorder="1" applyProtection="1">
      <protection locked="0"/>
    </xf>
    <xf numFmtId="0" fontId="0" fillId="0" borderId="9" xfId="0" applyBorder="1" applyProtection="1"/>
    <xf numFmtId="2" fontId="0" fillId="0" borderId="7" xfId="0" applyNumberFormat="1" applyBorder="1" applyProtection="1"/>
    <xf numFmtId="44" fontId="0" fillId="0" borderId="0" xfId="0" applyNumberFormat="1" applyBorder="1" applyProtection="1"/>
    <xf numFmtId="44" fontId="0" fillId="0" borderId="7" xfId="0" applyNumberFormat="1" applyBorder="1" applyProtection="1"/>
    <xf numFmtId="0" fontId="0" fillId="0" borderId="10" xfId="0" applyBorder="1" applyProtection="1"/>
    <xf numFmtId="44" fontId="3" fillId="0" borderId="0" xfId="0" applyNumberFormat="1" applyFont="1" applyBorder="1" applyProtection="1"/>
    <xf numFmtId="0" fontId="6" fillId="0" borderId="6" xfId="0" applyFont="1" applyBorder="1" applyProtection="1"/>
    <xf numFmtId="0" fontId="0" fillId="0" borderId="11" xfId="0" applyBorder="1" applyProtection="1"/>
    <xf numFmtId="44" fontId="3" fillId="0" borderId="0" xfId="2" applyFont="1" applyFill="1" applyBorder="1" applyProtection="1"/>
    <xf numFmtId="0" fontId="6" fillId="0" borderId="11" xfId="0" applyFont="1" applyBorder="1" applyProtection="1"/>
    <xf numFmtId="0" fontId="0" fillId="0" borderId="0" xfId="0" applyBorder="1" applyProtection="1"/>
    <xf numFmtId="0" fontId="0" fillId="0" borderId="7" xfId="0" applyBorder="1" applyProtection="1"/>
    <xf numFmtId="0" fontId="3" fillId="0" borderId="12" xfId="0" applyFont="1" applyBorder="1"/>
    <xf numFmtId="165" fontId="3" fillId="0" borderId="13" xfId="0" applyNumberFormat="1" applyFont="1" applyBorder="1" applyProtection="1"/>
    <xf numFmtId="0" fontId="0" fillId="0" borderId="14" xfId="0" applyBorder="1" applyProtection="1"/>
    <xf numFmtId="0" fontId="3" fillId="0" borderId="0" xfId="0" applyFont="1"/>
    <xf numFmtId="165" fontId="3" fillId="0" borderId="0" xfId="0" applyNumberFormat="1" applyFont="1" applyProtection="1"/>
    <xf numFmtId="0" fontId="6" fillId="0" borderId="0" xfId="0" applyFont="1" applyBorder="1" applyProtection="1"/>
    <xf numFmtId="0" fontId="0" fillId="0" borderId="0" xfId="0" applyFill="1" applyBorder="1"/>
    <xf numFmtId="43" fontId="9" fillId="0" borderId="0" xfId="1" applyFont="1" applyFill="1"/>
    <xf numFmtId="10" fontId="9" fillId="0" borderId="0" xfId="1" applyNumberFormat="1" applyFont="1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3" fontId="9" fillId="0" borderId="0" xfId="1" applyFont="1" applyBorder="1"/>
    <xf numFmtId="10" fontId="0" fillId="0" borderId="0" xfId="0" applyNumberFormat="1" applyBorder="1"/>
    <xf numFmtId="43" fontId="9" fillId="0" borderId="18" xfId="1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10" fontId="10" fillId="0" borderId="1" xfId="0" applyNumberFormat="1" applyFont="1" applyBorder="1"/>
    <xf numFmtId="0" fontId="10" fillId="0" borderId="1" xfId="0" applyFont="1" applyFill="1" applyBorder="1"/>
    <xf numFmtId="0" fontId="10" fillId="0" borderId="20" xfId="0" applyFont="1" applyBorder="1" applyAlignment="1">
      <alignment horizontal="center"/>
    </xf>
    <xf numFmtId="0" fontId="0" fillId="0" borderId="22" xfId="0" applyBorder="1"/>
    <xf numFmtId="0" fontId="0" fillId="0" borderId="1" xfId="0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7" fillId="0" borderId="0" xfId="0" applyFont="1" applyAlignment="1"/>
    <xf numFmtId="43" fontId="11" fillId="0" borderId="0" xfId="1" applyFont="1"/>
    <xf numFmtId="10" fontId="11" fillId="0" borderId="0" xfId="1" applyNumberFormat="1" applyFont="1"/>
    <xf numFmtId="0" fontId="12" fillId="0" borderId="0" xfId="0" applyFont="1"/>
    <xf numFmtId="43" fontId="13" fillId="0" borderId="0" xfId="1" applyFont="1"/>
    <xf numFmtId="43" fontId="14" fillId="0" borderId="0" xfId="1" applyFont="1"/>
    <xf numFmtId="10" fontId="0" fillId="2" borderId="0" xfId="0" applyNumberFormat="1" applyFill="1" applyBorder="1"/>
    <xf numFmtId="10" fontId="0" fillId="2" borderId="1" xfId="0" applyNumberForma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15" fillId="0" borderId="0" xfId="0" applyFont="1" applyProtection="1"/>
    <xf numFmtId="0" fontId="16" fillId="0" borderId="0" xfId="0" applyFont="1" applyFill="1" applyBorder="1"/>
    <xf numFmtId="164" fontId="0" fillId="0" borderId="0" xfId="0" applyNumberFormat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10" fontId="0" fillId="2" borderId="0" xfId="0" applyNumberFormat="1" applyFill="1" applyBorder="1" applyProtection="1">
      <protection locked="0"/>
    </xf>
    <xf numFmtId="164" fontId="0" fillId="0" borderId="0" xfId="0" applyNumberFormat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8" fillId="0" borderId="0" xfId="0" applyFont="1" applyAlignment="1">
      <alignment horizontal="left" vertical="center" indent="1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1905000</xdr:colOff>
      <xdr:row>0</xdr:row>
      <xdr:rowOff>714375</xdr:rowOff>
    </xdr:to>
    <xdr:pic>
      <xdr:nvPicPr>
        <xdr:cNvPr id="2086" name="Picture 1" descr="umasslogoform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161925</xdr:colOff>
      <xdr:row>31</xdr:row>
      <xdr:rowOff>152400</xdr:rowOff>
    </xdr:from>
    <xdr:ext cx="184731" cy="264560"/>
    <xdr:sp macro="" textlink="">
      <xdr:nvSpPr>
        <xdr:cNvPr id="3" name="TextBox 2"/>
        <xdr:cNvSpPr txBox="1"/>
      </xdr:nvSpPr>
      <xdr:spPr>
        <a:xfrm>
          <a:off x="74485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0</xdr:rowOff>
    </xdr:from>
    <xdr:to>
      <xdr:col>2</xdr:col>
      <xdr:colOff>85725</xdr:colOff>
      <xdr:row>4</xdr:row>
      <xdr:rowOff>142875</xdr:rowOff>
    </xdr:to>
    <xdr:pic>
      <xdr:nvPicPr>
        <xdr:cNvPr id="1071" name="Picture 1" descr="umasslogoform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2000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4"/>
  <sheetViews>
    <sheetView tabSelected="1" workbookViewId="0">
      <selection activeCell="M20" sqref="M20"/>
    </sheetView>
  </sheetViews>
  <sheetFormatPr defaultRowHeight="15" x14ac:dyDescent="0.25"/>
  <cols>
    <col min="1" max="1" width="3.28515625" customWidth="1"/>
    <col min="2" max="2" width="35" customWidth="1"/>
    <col min="3" max="3" width="22.85546875" customWidth="1"/>
    <col min="4" max="4" width="48.140625" customWidth="1"/>
  </cols>
  <sheetData>
    <row r="1" spans="2:4" ht="60.75" customHeight="1" x14ac:dyDescent="0.25">
      <c r="B1" s="9"/>
    </row>
    <row r="2" spans="2:4" ht="19.5" customHeight="1" x14ac:dyDescent="0.25">
      <c r="B2" s="9"/>
    </row>
    <row r="3" spans="2:4" ht="15.75" customHeight="1" x14ac:dyDescent="0.25">
      <c r="B3" s="10" t="s">
        <v>27</v>
      </c>
    </row>
    <row r="4" spans="2:4" ht="20.25" customHeight="1" x14ac:dyDescent="0.25">
      <c r="B4" t="s">
        <v>28</v>
      </c>
      <c r="C4" s="11"/>
      <c r="D4" s="12"/>
    </row>
    <row r="5" spans="2:4" ht="19.5" customHeight="1" x14ac:dyDescent="0.25">
      <c r="B5" t="s">
        <v>51</v>
      </c>
      <c r="C5" s="13">
        <v>250000</v>
      </c>
      <c r="D5" s="78" t="s">
        <v>52</v>
      </c>
    </row>
    <row r="6" spans="2:4" ht="24.75" customHeight="1" thickBot="1" x14ac:dyDescent="0.3">
      <c r="B6" t="s">
        <v>47</v>
      </c>
      <c r="C6" s="14">
        <v>12</v>
      </c>
      <c r="D6" s="12"/>
    </row>
    <row r="7" spans="2:4" ht="19.5" customHeight="1" thickTop="1" x14ac:dyDescent="0.25">
      <c r="B7" s="15" t="s">
        <v>58</v>
      </c>
      <c r="C7" s="16"/>
      <c r="D7" s="17"/>
    </row>
    <row r="8" spans="2:4" ht="24" customHeight="1" x14ac:dyDescent="0.25">
      <c r="B8" s="18" t="s">
        <v>29</v>
      </c>
      <c r="C8" s="19">
        <v>200000</v>
      </c>
      <c r="D8" s="20"/>
    </row>
    <row r="9" spans="2:4" ht="15.75" thickBot="1" x14ac:dyDescent="0.3">
      <c r="B9" s="21" t="s">
        <v>30</v>
      </c>
      <c r="C9" s="22">
        <v>0</v>
      </c>
      <c r="D9" s="20" t="s">
        <v>31</v>
      </c>
    </row>
    <row r="10" spans="2:4" x14ac:dyDescent="0.25">
      <c r="B10" s="21" t="s">
        <v>53</v>
      </c>
      <c r="C10" s="19">
        <f>ROUND(C8*C9,2)</f>
        <v>0</v>
      </c>
      <c r="D10" s="23" t="s">
        <v>32</v>
      </c>
    </row>
    <row r="11" spans="2:4" ht="23.25" customHeight="1" x14ac:dyDescent="0.25">
      <c r="B11" s="18" t="s">
        <v>54</v>
      </c>
      <c r="C11" s="24">
        <v>181500</v>
      </c>
      <c r="D11" s="25" t="s">
        <v>49</v>
      </c>
    </row>
    <row r="12" spans="2:4" x14ac:dyDescent="0.25">
      <c r="B12" s="21" t="s">
        <v>30</v>
      </c>
      <c r="C12" s="26">
        <f>+C9</f>
        <v>0</v>
      </c>
      <c r="D12" s="25" t="s">
        <v>50</v>
      </c>
    </row>
    <row r="13" spans="2:4" x14ac:dyDescent="0.25">
      <c r="B13" s="21" t="s">
        <v>33</v>
      </c>
      <c r="C13" s="19">
        <f>ROUND(C11*C12,2)</f>
        <v>0</v>
      </c>
      <c r="D13" s="25" t="s">
        <v>62</v>
      </c>
    </row>
    <row r="14" spans="2:4" x14ac:dyDescent="0.25">
      <c r="B14" s="21"/>
      <c r="C14" s="19"/>
      <c r="D14" s="25" t="s">
        <v>63</v>
      </c>
    </row>
    <row r="15" spans="2:4" x14ac:dyDescent="0.25">
      <c r="B15" s="21" t="s">
        <v>53</v>
      </c>
      <c r="C15" s="27">
        <f>+C10</f>
        <v>0</v>
      </c>
      <c r="D15" s="25" t="s">
        <v>67</v>
      </c>
    </row>
    <row r="16" spans="2:4" x14ac:dyDescent="0.25">
      <c r="B16" s="21" t="s">
        <v>33</v>
      </c>
      <c r="C16" s="28">
        <f>-C13</f>
        <v>0</v>
      </c>
      <c r="D16" s="25"/>
    </row>
    <row r="17" spans="2:4" ht="15.75" thickBot="1" x14ac:dyDescent="0.3">
      <c r="B17" s="21"/>
      <c r="D17" s="29"/>
    </row>
    <row r="18" spans="2:4" ht="20.25" customHeight="1" x14ac:dyDescent="0.25">
      <c r="B18" s="18" t="s">
        <v>34</v>
      </c>
      <c r="C18" s="30">
        <f>SUM(C15:C16)</f>
        <v>0</v>
      </c>
      <c r="D18" s="31"/>
    </row>
    <row r="19" spans="2:4" ht="24" customHeight="1" x14ac:dyDescent="0.25">
      <c r="B19" s="18" t="s">
        <v>55</v>
      </c>
      <c r="C19" s="30">
        <f>-C16</f>
        <v>0</v>
      </c>
      <c r="D19" s="32"/>
    </row>
    <row r="20" spans="2:4" ht="27" customHeight="1" x14ac:dyDescent="0.25">
      <c r="B20" s="18" t="s">
        <v>35</v>
      </c>
      <c r="C20" s="33">
        <f>ROUND(+C18/C6,2)</f>
        <v>0</v>
      </c>
      <c r="D20" s="34"/>
    </row>
    <row r="21" spans="2:4" ht="24" customHeight="1" x14ac:dyDescent="0.25">
      <c r="B21" s="18" t="s">
        <v>56</v>
      </c>
      <c r="C21" s="33">
        <f>ROUND(+C19/C6,2)</f>
        <v>0</v>
      </c>
      <c r="D21" s="32"/>
    </row>
    <row r="22" spans="2:4" ht="28.5" customHeight="1" x14ac:dyDescent="0.25">
      <c r="B22" s="21" t="s">
        <v>36</v>
      </c>
      <c r="C22" s="35">
        <f>ROUNDUP(+C18/C8,3)</f>
        <v>0</v>
      </c>
      <c r="D22" s="32" t="s">
        <v>37</v>
      </c>
    </row>
    <row r="23" spans="2:4" ht="23.25" customHeight="1" x14ac:dyDescent="0.25">
      <c r="B23" s="21" t="s">
        <v>57</v>
      </c>
      <c r="C23" s="36">
        <f>ROUNDDOWN(+C13/C8,3)</f>
        <v>0</v>
      </c>
      <c r="D23" s="32" t="s">
        <v>37</v>
      </c>
    </row>
    <row r="24" spans="2:4" ht="21" customHeight="1" thickBot="1" x14ac:dyDescent="0.3">
      <c r="B24" s="37" t="s">
        <v>38</v>
      </c>
      <c r="C24" s="38">
        <f>SUM(C22:C23)</f>
        <v>0</v>
      </c>
      <c r="D24" s="39"/>
    </row>
    <row r="25" spans="2:4" ht="11.25" customHeight="1" thickTop="1" x14ac:dyDescent="0.25">
      <c r="B25" s="40"/>
      <c r="C25" s="41"/>
      <c r="D25" s="12"/>
    </row>
    <row r="26" spans="2:4" x14ac:dyDescent="0.25">
      <c r="B26" s="43" t="s">
        <v>39</v>
      </c>
      <c r="C26" s="35"/>
      <c r="D26" s="42"/>
    </row>
    <row r="27" spans="2:4" x14ac:dyDescent="0.25">
      <c r="B27" s="43"/>
      <c r="C27" s="35"/>
      <c r="D27" s="42"/>
    </row>
    <row r="28" spans="2:4" x14ac:dyDescent="0.25">
      <c r="B28" s="43" t="s">
        <v>64</v>
      </c>
      <c r="C28" s="35"/>
      <c r="D28" s="42"/>
    </row>
    <row r="29" spans="2:4" x14ac:dyDescent="0.25">
      <c r="B29" s="43" t="s">
        <v>65</v>
      </c>
      <c r="C29" s="35"/>
      <c r="D29" s="42"/>
    </row>
    <row r="30" spans="2:4" x14ac:dyDescent="0.25">
      <c r="B30" s="43" t="s">
        <v>66</v>
      </c>
      <c r="C30" s="35"/>
      <c r="D30" s="42"/>
    </row>
    <row r="31" spans="2:4" ht="12.75" customHeight="1" x14ac:dyDescent="0.25">
      <c r="B31" s="90"/>
      <c r="C31" s="35"/>
      <c r="D31" s="42"/>
    </row>
    <row r="32" spans="2:4" x14ac:dyDescent="0.25">
      <c r="B32" s="79" t="s">
        <v>59</v>
      </c>
      <c r="C32" s="35"/>
      <c r="D32" s="42"/>
    </row>
    <row r="33" spans="2:4" x14ac:dyDescent="0.25">
      <c r="B33" s="4" t="s">
        <v>60</v>
      </c>
      <c r="C33" s="35"/>
      <c r="D33" s="42"/>
    </row>
    <row r="34" spans="2:4" ht="32.25" customHeight="1" x14ac:dyDescent="0.25">
      <c r="B34" s="91" t="s">
        <v>61</v>
      </c>
      <c r="C34" s="92"/>
      <c r="D34" s="92"/>
    </row>
  </sheetData>
  <protectedRanges>
    <protectedRange sqref="C11" name="Range3"/>
    <protectedRange sqref="C9" name="Range2"/>
    <protectedRange sqref="C4:C5" name="Range1"/>
  </protectedRanges>
  <mergeCells count="1">
    <mergeCell ref="B34:D34"/>
  </mergeCells>
  <phoneticPr fontId="0" type="noConversion"/>
  <pageMargins left="0.4" right="0.4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workbookViewId="0">
      <selection activeCell="B41" sqref="B41"/>
    </sheetView>
  </sheetViews>
  <sheetFormatPr defaultRowHeight="15" x14ac:dyDescent="0.25"/>
  <cols>
    <col min="1" max="1" width="16.42578125" customWidth="1"/>
    <col min="2" max="2" width="15.5703125" customWidth="1"/>
    <col min="3" max="3" width="18.42578125" customWidth="1"/>
    <col min="4" max="4" width="16" customWidth="1"/>
    <col min="5" max="5" width="16.85546875" customWidth="1"/>
    <col min="6" max="6" width="14.140625" customWidth="1"/>
    <col min="7" max="7" width="16.140625" customWidth="1"/>
    <col min="8" max="8" width="14.28515625" customWidth="1"/>
    <col min="9" max="9" width="20" customWidth="1"/>
  </cols>
  <sheetData>
    <row r="1" spans="1:21" x14ac:dyDescent="0.25">
      <c r="A1" s="2"/>
      <c r="B1" s="2"/>
      <c r="C1" s="2"/>
      <c r="D1" s="7"/>
      <c r="E1" s="2"/>
      <c r="F1" s="2"/>
      <c r="G1" s="7"/>
      <c r="H1" s="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2"/>
      <c r="B2" s="2"/>
      <c r="C2" s="2"/>
      <c r="D2" s="7"/>
      <c r="E2" s="2"/>
      <c r="F2" s="2"/>
      <c r="G2" s="7"/>
      <c r="H2" s="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5">
      <c r="A3" s="2"/>
      <c r="B3" s="2"/>
      <c r="C3" s="2"/>
      <c r="D3" s="7"/>
      <c r="E3" s="2"/>
      <c r="F3" s="2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5">
      <c r="A4" s="2"/>
      <c r="B4" s="2"/>
      <c r="C4" s="2"/>
      <c r="D4" s="7"/>
      <c r="E4" s="2"/>
      <c r="F4" s="2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A5" s="2"/>
      <c r="B5" s="2"/>
      <c r="C5" s="2"/>
      <c r="D5" s="7"/>
      <c r="E5" s="2"/>
      <c r="F5" s="2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2"/>
      <c r="B6" s="2"/>
      <c r="C6" s="2"/>
      <c r="D6" s="7"/>
      <c r="E6" s="2"/>
      <c r="F6" s="2"/>
      <c r="G6" s="7"/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.75" x14ac:dyDescent="0.25">
      <c r="A7" s="71" t="s">
        <v>17</v>
      </c>
      <c r="B7" s="69"/>
      <c r="C7" s="70"/>
      <c r="D7" s="69"/>
      <c r="E7" s="69"/>
      <c r="F7" s="70"/>
      <c r="G7" s="7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.75" x14ac:dyDescent="0.25">
      <c r="A8" s="71" t="s">
        <v>18</v>
      </c>
      <c r="B8" s="69"/>
      <c r="C8" s="70"/>
      <c r="D8" s="69"/>
      <c r="E8" s="69"/>
      <c r="F8" s="70"/>
      <c r="G8" s="7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 x14ac:dyDescent="0.25">
      <c r="A9" s="72" t="s">
        <v>19</v>
      </c>
      <c r="B9" s="69"/>
      <c r="C9" s="70"/>
      <c r="D9" s="69"/>
      <c r="E9" s="69"/>
      <c r="F9" s="70"/>
      <c r="G9" s="7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.75" x14ac:dyDescent="0.25">
      <c r="A10" s="72" t="s">
        <v>20</v>
      </c>
      <c r="B10" s="69"/>
      <c r="C10" s="70"/>
      <c r="D10" s="69"/>
      <c r="E10" s="69"/>
      <c r="F10" s="70"/>
      <c r="G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.75" x14ac:dyDescent="0.25">
      <c r="A11" s="72" t="s">
        <v>21</v>
      </c>
      <c r="B11" s="69"/>
      <c r="C11" s="70"/>
      <c r="D11" s="69"/>
      <c r="E11" s="69"/>
      <c r="F11" s="70"/>
      <c r="G11" s="7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.75" x14ac:dyDescent="0.25">
      <c r="A12" s="72" t="s">
        <v>22</v>
      </c>
      <c r="B12" s="69"/>
      <c r="C12" s="70"/>
      <c r="D12" s="69"/>
      <c r="E12" s="69"/>
      <c r="F12" s="70"/>
      <c r="G12" s="7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.75" x14ac:dyDescent="0.25">
      <c r="A13" s="72" t="s">
        <v>23</v>
      </c>
      <c r="B13" s="69"/>
      <c r="C13" s="70"/>
      <c r="D13" s="69"/>
      <c r="E13" s="69"/>
      <c r="F13" s="70"/>
      <c r="G13" s="7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.75" x14ac:dyDescent="0.25">
      <c r="A14" s="72"/>
      <c r="B14" s="69"/>
      <c r="C14" s="70"/>
      <c r="D14" s="69"/>
      <c r="E14" s="69"/>
      <c r="F14" s="70"/>
      <c r="G14" s="7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.75" x14ac:dyDescent="0.25">
      <c r="A15" s="71" t="s">
        <v>24</v>
      </c>
      <c r="B15" s="69"/>
      <c r="C15" s="70"/>
      <c r="D15" s="69"/>
      <c r="E15" s="69"/>
      <c r="F15" s="70"/>
      <c r="G15" s="7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.75" x14ac:dyDescent="0.25">
      <c r="A16" s="72" t="s">
        <v>25</v>
      </c>
      <c r="B16" s="69"/>
      <c r="C16" s="70"/>
      <c r="D16" s="69"/>
      <c r="E16" s="69"/>
      <c r="F16" s="70"/>
      <c r="G16" s="7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.75" x14ac:dyDescent="0.25">
      <c r="A17" s="72" t="s">
        <v>46</v>
      </c>
      <c r="B17" s="69"/>
      <c r="C17" s="70"/>
      <c r="D17" s="69"/>
      <c r="E17" s="69"/>
      <c r="F17" s="70"/>
      <c r="G17" s="7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.75" x14ac:dyDescent="0.25">
      <c r="A18" s="73" t="s">
        <v>48</v>
      </c>
      <c r="B18" s="69"/>
      <c r="C18" s="70"/>
      <c r="D18" s="69"/>
      <c r="E18" s="69"/>
      <c r="F18" s="70"/>
      <c r="G18" s="7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75" x14ac:dyDescent="0.25">
      <c r="A19" s="73" t="s">
        <v>26</v>
      </c>
      <c r="B19" s="69"/>
      <c r="C19" s="70"/>
      <c r="D19" s="69"/>
      <c r="E19" s="69"/>
      <c r="F19" s="70"/>
      <c r="G19" s="7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.75" x14ac:dyDescent="0.25">
      <c r="A20" s="72"/>
      <c r="B20" s="2"/>
      <c r="C20" s="7"/>
      <c r="D20" s="2"/>
      <c r="E20" s="2"/>
      <c r="F20" s="7"/>
      <c r="G20" s="7"/>
      <c r="H20" s="2"/>
    </row>
    <row r="21" spans="1:21" x14ac:dyDescent="0.25">
      <c r="A21" s="8"/>
      <c r="D21" s="2"/>
      <c r="E21" s="44"/>
      <c r="F21" s="45"/>
      <c r="G21" s="7"/>
      <c r="H21" s="2"/>
    </row>
    <row r="22" spans="1:21" x14ac:dyDescent="0.25">
      <c r="A22" s="8"/>
      <c r="B22" s="2"/>
      <c r="C22" s="7"/>
      <c r="D22" s="2"/>
      <c r="E22" s="44"/>
      <c r="F22" s="45"/>
      <c r="G22" s="7"/>
      <c r="H22" s="2"/>
    </row>
    <row r="23" spans="1:21" ht="16.5" customHeight="1" thickBot="1" x14ac:dyDescent="0.3">
      <c r="B23" s="68" t="s">
        <v>27</v>
      </c>
      <c r="C23" s="7"/>
    </row>
    <row r="24" spans="1:21" x14ac:dyDescent="0.25">
      <c r="A24" s="46"/>
      <c r="B24" s="47"/>
      <c r="C24" s="47"/>
      <c r="D24" s="47"/>
      <c r="E24" s="47"/>
      <c r="F24" s="47"/>
      <c r="G24" s="47"/>
      <c r="H24" s="47"/>
      <c r="I24" s="48"/>
    </row>
    <row r="25" spans="1:21" x14ac:dyDescent="0.25">
      <c r="A25" s="49" t="s">
        <v>16</v>
      </c>
      <c r="B25" s="76"/>
      <c r="D25" s="4"/>
      <c r="E25" s="4"/>
      <c r="F25" s="4"/>
      <c r="G25" s="4"/>
      <c r="H25" s="4"/>
      <c r="I25" s="50"/>
    </row>
    <row r="26" spans="1:21" x14ac:dyDescent="0.25">
      <c r="A26" s="49" t="s">
        <v>0</v>
      </c>
      <c r="B26" s="77">
        <v>0</v>
      </c>
      <c r="D26" s="4"/>
      <c r="E26" s="4"/>
      <c r="F26" s="4"/>
      <c r="G26" s="4"/>
      <c r="H26" s="4"/>
      <c r="I26" s="50"/>
    </row>
    <row r="27" spans="1:21" x14ac:dyDescent="0.25">
      <c r="A27" s="49" t="s">
        <v>1</v>
      </c>
      <c r="B27" s="3">
        <v>199700</v>
      </c>
      <c r="D27" s="4"/>
      <c r="E27" s="4"/>
      <c r="F27" s="4"/>
      <c r="G27" s="4"/>
      <c r="H27" s="4"/>
      <c r="I27" s="50"/>
    </row>
    <row r="28" spans="1:21" x14ac:dyDescent="0.25">
      <c r="A28" s="49"/>
      <c r="B28" s="4"/>
      <c r="C28" s="4"/>
      <c r="D28" s="4"/>
      <c r="E28" s="4"/>
      <c r="F28" s="4"/>
      <c r="G28" s="4"/>
      <c r="H28" s="4"/>
      <c r="I28" s="50"/>
    </row>
    <row r="29" spans="1:21" x14ac:dyDescent="0.25">
      <c r="A29" s="49"/>
      <c r="B29" s="4"/>
      <c r="C29" s="51" t="s">
        <v>10</v>
      </c>
      <c r="D29" s="52" t="e">
        <f>($B$26-$B$27)/$B$26</f>
        <v>#DIV/0!</v>
      </c>
      <c r="E29" s="4"/>
      <c r="F29" s="4"/>
      <c r="G29" s="4"/>
      <c r="H29" s="4"/>
      <c r="I29" s="50"/>
    </row>
    <row r="30" spans="1:21" x14ac:dyDescent="0.25">
      <c r="A30" s="53"/>
      <c r="B30" s="4"/>
      <c r="C30" s="4"/>
      <c r="D30" s="4"/>
      <c r="E30" s="4"/>
      <c r="F30" s="4"/>
      <c r="G30" s="4"/>
      <c r="H30" s="4"/>
      <c r="I30" s="50"/>
    </row>
    <row r="31" spans="1:21" ht="29.25" customHeight="1" x14ac:dyDescent="0.25">
      <c r="A31" s="49"/>
      <c r="B31" s="54" t="s">
        <v>8</v>
      </c>
      <c r="C31" s="55" t="s">
        <v>9</v>
      </c>
      <c r="D31" s="4" t="s">
        <v>11</v>
      </c>
      <c r="E31" s="56">
        <v>0</v>
      </c>
      <c r="F31" s="56" t="s">
        <v>13</v>
      </c>
      <c r="G31" s="56" t="s">
        <v>14</v>
      </c>
      <c r="H31" s="56" t="s">
        <v>12</v>
      </c>
      <c r="I31" s="57" t="s">
        <v>15</v>
      </c>
    </row>
    <row r="32" spans="1:21" x14ac:dyDescent="0.25">
      <c r="A32" s="49" t="s">
        <v>2</v>
      </c>
      <c r="B32" s="4"/>
      <c r="C32" s="84"/>
      <c r="D32" s="85">
        <f t="shared" ref="D32:D38" si="0">C32*$B$26</f>
        <v>0</v>
      </c>
      <c r="E32" s="86" t="e">
        <f t="shared" ref="E32:E38" si="1">D32-G32</f>
        <v>#DIV/0!</v>
      </c>
      <c r="F32" s="87" t="e">
        <f t="shared" ref="F32:F38" si="2">E32/$B$26</f>
        <v>#DIV/0!</v>
      </c>
      <c r="G32" s="85" t="e">
        <f t="shared" ref="G32:G38" si="3">$D$29*D32</f>
        <v>#DIV/0!</v>
      </c>
      <c r="H32" s="87" t="e">
        <f t="shared" ref="H32:H38" si="4">G32/$B$26</f>
        <v>#DIV/0!</v>
      </c>
      <c r="I32" s="88" t="e">
        <f>H32+F32</f>
        <v>#DIV/0!</v>
      </c>
    </row>
    <row r="33" spans="1:10" x14ac:dyDescent="0.25">
      <c r="A33" s="49" t="s">
        <v>3</v>
      </c>
      <c r="B33" s="4"/>
      <c r="C33" s="84"/>
      <c r="D33" s="85">
        <f t="shared" si="0"/>
        <v>0</v>
      </c>
      <c r="E33" s="86" t="e">
        <f t="shared" si="1"/>
        <v>#DIV/0!</v>
      </c>
      <c r="F33" s="87" t="e">
        <f t="shared" si="2"/>
        <v>#DIV/0!</v>
      </c>
      <c r="G33" s="85" t="e">
        <f t="shared" si="3"/>
        <v>#DIV/0!</v>
      </c>
      <c r="H33" s="87" t="e">
        <f t="shared" si="4"/>
        <v>#DIV/0!</v>
      </c>
      <c r="I33" s="88" t="e">
        <f t="shared" ref="I33:I44" si="5">H33+F33</f>
        <v>#DIV/0!</v>
      </c>
    </row>
    <row r="34" spans="1:10" x14ac:dyDescent="0.25">
      <c r="A34" s="49" t="s">
        <v>4</v>
      </c>
      <c r="B34" s="4"/>
      <c r="C34" s="84"/>
      <c r="D34" s="85">
        <f t="shared" si="0"/>
        <v>0</v>
      </c>
      <c r="E34" s="86" t="e">
        <f t="shared" si="1"/>
        <v>#DIV/0!</v>
      </c>
      <c r="F34" s="87" t="e">
        <f t="shared" si="2"/>
        <v>#DIV/0!</v>
      </c>
      <c r="G34" s="85" t="e">
        <f t="shared" si="3"/>
        <v>#DIV/0!</v>
      </c>
      <c r="H34" s="87" t="e">
        <f t="shared" si="4"/>
        <v>#DIV/0!</v>
      </c>
      <c r="I34" s="88" t="e">
        <f t="shared" si="5"/>
        <v>#DIV/0!</v>
      </c>
    </row>
    <row r="35" spans="1:10" x14ac:dyDescent="0.25">
      <c r="A35" s="49" t="s">
        <v>5</v>
      </c>
      <c r="B35" s="4"/>
      <c r="C35" s="84"/>
      <c r="D35" s="85">
        <f t="shared" si="0"/>
        <v>0</v>
      </c>
      <c r="E35" s="86" t="e">
        <f t="shared" si="1"/>
        <v>#DIV/0!</v>
      </c>
      <c r="F35" s="87" t="e">
        <f t="shared" si="2"/>
        <v>#DIV/0!</v>
      </c>
      <c r="G35" s="85" t="e">
        <f t="shared" si="3"/>
        <v>#DIV/0!</v>
      </c>
      <c r="H35" s="87" t="e">
        <f t="shared" si="4"/>
        <v>#DIV/0!</v>
      </c>
      <c r="I35" s="88" t="e">
        <f t="shared" si="5"/>
        <v>#DIV/0!</v>
      </c>
    </row>
    <row r="36" spans="1:10" x14ac:dyDescent="0.25">
      <c r="A36" s="49" t="s">
        <v>6</v>
      </c>
      <c r="B36" s="4"/>
      <c r="C36" s="84"/>
      <c r="D36" s="85">
        <f t="shared" si="0"/>
        <v>0</v>
      </c>
      <c r="E36" s="86" t="e">
        <f t="shared" si="1"/>
        <v>#DIV/0!</v>
      </c>
      <c r="F36" s="87" t="e">
        <f t="shared" si="2"/>
        <v>#DIV/0!</v>
      </c>
      <c r="G36" s="85" t="e">
        <f t="shared" si="3"/>
        <v>#DIV/0!</v>
      </c>
      <c r="H36" s="87" t="e">
        <f t="shared" si="4"/>
        <v>#DIV/0!</v>
      </c>
      <c r="I36" s="88" t="e">
        <f t="shared" si="5"/>
        <v>#DIV/0!</v>
      </c>
    </row>
    <row r="37" spans="1:10" x14ac:dyDescent="0.25">
      <c r="A37" s="49" t="s">
        <v>7</v>
      </c>
      <c r="B37" s="4"/>
      <c r="C37" s="84"/>
      <c r="D37" s="85">
        <f t="shared" si="0"/>
        <v>0</v>
      </c>
      <c r="E37" s="86" t="e">
        <f t="shared" si="1"/>
        <v>#DIV/0!</v>
      </c>
      <c r="F37" s="87" t="e">
        <f t="shared" si="2"/>
        <v>#DIV/0!</v>
      </c>
      <c r="G37" s="85" t="e">
        <f t="shared" si="3"/>
        <v>#DIV/0!</v>
      </c>
      <c r="H37" s="87" t="e">
        <f t="shared" si="4"/>
        <v>#DIV/0!</v>
      </c>
      <c r="I37" s="88" t="e">
        <f t="shared" si="5"/>
        <v>#DIV/0!</v>
      </c>
      <c r="J37" s="64"/>
    </row>
    <row r="38" spans="1:10" x14ac:dyDescent="0.25">
      <c r="A38" s="49" t="s">
        <v>40</v>
      </c>
      <c r="B38" s="4"/>
      <c r="C38" s="84"/>
      <c r="D38" s="85">
        <f t="shared" si="0"/>
        <v>0</v>
      </c>
      <c r="E38" s="86" t="e">
        <f t="shared" si="1"/>
        <v>#DIV/0!</v>
      </c>
      <c r="F38" s="89" t="e">
        <f t="shared" si="2"/>
        <v>#DIV/0!</v>
      </c>
      <c r="G38" s="85" t="e">
        <f t="shared" si="3"/>
        <v>#DIV/0!</v>
      </c>
      <c r="H38" s="89" t="e">
        <f t="shared" si="4"/>
        <v>#DIV/0!</v>
      </c>
      <c r="I38" s="88" t="e">
        <f t="shared" si="5"/>
        <v>#DIV/0!</v>
      </c>
      <c r="J38" s="4"/>
    </row>
    <row r="39" spans="1:10" x14ac:dyDescent="0.25">
      <c r="A39" s="49" t="s">
        <v>41</v>
      </c>
      <c r="B39" s="4"/>
      <c r="C39" s="74"/>
      <c r="D39" s="80"/>
      <c r="E39" s="81"/>
      <c r="F39" s="82"/>
      <c r="G39" s="80"/>
      <c r="H39" s="82"/>
      <c r="I39" s="83"/>
      <c r="J39" s="4"/>
    </row>
    <row r="40" spans="1:10" x14ac:dyDescent="0.25">
      <c r="A40" s="49" t="s">
        <v>42</v>
      </c>
      <c r="B40" s="4"/>
      <c r="C40" s="74"/>
      <c r="D40" s="3"/>
      <c r="E40" s="6"/>
      <c r="F40" s="4"/>
      <c r="G40" s="3"/>
      <c r="H40" s="4"/>
      <c r="I40" s="58"/>
      <c r="J40" s="4"/>
    </row>
    <row r="41" spans="1:10" x14ac:dyDescent="0.25">
      <c r="A41" s="49" t="s">
        <v>43</v>
      </c>
      <c r="B41" s="4"/>
      <c r="C41" s="74"/>
      <c r="D41" s="3"/>
      <c r="E41" s="6"/>
      <c r="F41" s="4"/>
      <c r="G41" s="3"/>
      <c r="H41" s="4"/>
      <c r="I41" s="58"/>
      <c r="J41" s="4"/>
    </row>
    <row r="42" spans="1:10" x14ac:dyDescent="0.25">
      <c r="A42" s="49" t="s">
        <v>44</v>
      </c>
      <c r="B42" s="4"/>
      <c r="C42" s="74"/>
      <c r="D42" s="3"/>
      <c r="E42" s="6"/>
      <c r="F42" s="4"/>
      <c r="G42" s="3"/>
      <c r="H42" s="4"/>
      <c r="I42" s="58"/>
      <c r="J42" s="4"/>
    </row>
    <row r="43" spans="1:10" ht="15.75" thickBot="1" x14ac:dyDescent="0.3">
      <c r="A43" s="49" t="s">
        <v>45</v>
      </c>
      <c r="B43" s="4"/>
      <c r="C43" s="75"/>
      <c r="D43" s="66"/>
      <c r="E43" s="67"/>
      <c r="F43" s="5"/>
      <c r="G43" s="66"/>
      <c r="H43" s="65"/>
      <c r="I43" s="59"/>
    </row>
    <row r="44" spans="1:10" ht="15.75" thickBot="1" x14ac:dyDescent="0.3">
      <c r="A44" s="60"/>
      <c r="B44" s="5"/>
      <c r="C44" s="61">
        <f>SUM(C32:C38)</f>
        <v>0</v>
      </c>
      <c r="D44" s="66">
        <f>SUM(D32:D43)</f>
        <v>0</v>
      </c>
      <c r="E44" s="66" t="e">
        <f>SUM(E32:E43)</f>
        <v>#DIV/0!</v>
      </c>
      <c r="F44" s="62" t="e">
        <f>SUM(F32:F38)</f>
        <v>#DIV/0!</v>
      </c>
      <c r="G44" s="66" t="e">
        <f>SUM(G32:G43)</f>
        <v>#DIV/0!</v>
      </c>
      <c r="H44" s="62" t="e">
        <f>SUM(H32:H38)</f>
        <v>#DIV/0!</v>
      </c>
      <c r="I44" s="63" t="e">
        <f t="shared" si="5"/>
        <v>#DIV/0!</v>
      </c>
    </row>
    <row r="47" spans="1:10" x14ac:dyDescent="0.25">
      <c r="F47" s="1"/>
    </row>
    <row r="48" spans="1:10" x14ac:dyDescent="0.25">
      <c r="E48" s="1"/>
    </row>
  </sheetData>
  <sheetProtection password="C052" sheet="1"/>
  <protectedRanges>
    <protectedRange sqref="B32:B43" name="Range4"/>
    <protectedRange sqref="B25:B27" name="Range1"/>
    <protectedRange sqref="C32:C540" name="Range3"/>
  </protectedRanges>
  <phoneticPr fontId="0" type="noConversion"/>
  <pageMargins left="0.7" right="0.7" top="0.75" bottom="0.75" header="0.3" footer="0.3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One grant with $$ per month</vt:lpstr>
      <vt:lpstr>Multiple grants</vt:lpstr>
      <vt:lpstr>'Multiple grants'!Print_Area</vt:lpstr>
      <vt:lpstr>'One grant with $$ per month'!Print_Area</vt:lpstr>
    </vt:vector>
  </TitlesOfParts>
  <Company>Umass Medical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umass</dc:creator>
  <cp:lastModifiedBy>Brown, Jason L.</cp:lastModifiedBy>
  <cp:lastPrinted>2012-01-24T19:14:54Z</cp:lastPrinted>
  <dcterms:created xsi:type="dcterms:W3CDTF">2008-11-18T18:44:58Z</dcterms:created>
  <dcterms:modified xsi:type="dcterms:W3CDTF">2014-01-22T16:05:51Z</dcterms:modified>
</cp:coreProperties>
</file>