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3350"/>
  </bookViews>
  <sheets>
    <sheet name="Profile Summary - all years" sheetId="1" r:id="rId1"/>
  </sheets>
  <externalReferences>
    <externalReference r:id="rId2"/>
  </externalReferences>
  <definedNames>
    <definedName name="_xlnm.Print_Area" localSheetId="0">'Profile Summary - all years'!$A$1:$V$53</definedName>
  </definedNames>
  <calcPr calcId="145621"/>
</workbook>
</file>

<file path=xl/calcChain.xml><?xml version="1.0" encoding="utf-8"?>
<calcChain xmlns="http://schemas.openxmlformats.org/spreadsheetml/2006/main">
  <c r="O52" i="1" l="1"/>
  <c r="N52" i="1"/>
  <c r="M52" i="1"/>
  <c r="L52" i="1"/>
  <c r="O51" i="1"/>
  <c r="N51" i="1"/>
  <c r="M51" i="1"/>
  <c r="L51" i="1"/>
  <c r="O50" i="1"/>
  <c r="N50" i="1"/>
  <c r="M50" i="1"/>
  <c r="L50" i="1"/>
  <c r="E50" i="1"/>
  <c r="D50" i="1"/>
  <c r="C50" i="1"/>
  <c r="B50" i="1"/>
  <c r="O49" i="1"/>
  <c r="N49" i="1"/>
  <c r="M49" i="1"/>
  <c r="L49" i="1"/>
  <c r="E49" i="1"/>
  <c r="D49" i="1"/>
  <c r="C49" i="1"/>
  <c r="B49" i="1"/>
  <c r="O48" i="1"/>
  <c r="N48" i="1"/>
  <c r="M48" i="1"/>
  <c r="L48" i="1"/>
  <c r="E48" i="1"/>
  <c r="D48" i="1"/>
  <c r="C48" i="1"/>
  <c r="B48" i="1"/>
  <c r="O47" i="1"/>
  <c r="N47" i="1"/>
  <c r="M47" i="1"/>
  <c r="L47" i="1"/>
  <c r="E47" i="1"/>
  <c r="D47" i="1"/>
  <c r="C47" i="1"/>
  <c r="B47" i="1"/>
  <c r="O46" i="1"/>
  <c r="N46" i="1"/>
  <c r="M46" i="1"/>
  <c r="L46" i="1"/>
  <c r="E46" i="1"/>
  <c r="D46" i="1"/>
  <c r="C46" i="1"/>
  <c r="B46" i="1"/>
  <c r="O45" i="1"/>
  <c r="N45" i="1"/>
  <c r="M45" i="1"/>
  <c r="L45" i="1"/>
  <c r="E45" i="1"/>
  <c r="D45" i="1"/>
  <c r="C45" i="1"/>
  <c r="B45" i="1"/>
  <c r="E44" i="1"/>
  <c r="D44" i="1"/>
  <c r="C44" i="1"/>
  <c r="B44" i="1"/>
  <c r="E43" i="1"/>
  <c r="D43" i="1"/>
  <c r="C43" i="1"/>
  <c r="B43" i="1"/>
  <c r="U41" i="1"/>
  <c r="T41" i="1"/>
  <c r="S41" i="1"/>
  <c r="R41" i="1"/>
  <c r="O41" i="1"/>
  <c r="N41" i="1"/>
  <c r="M41" i="1"/>
  <c r="L41" i="1"/>
  <c r="U40" i="1"/>
  <c r="T40" i="1"/>
  <c r="S40" i="1"/>
  <c r="R40" i="1"/>
  <c r="O40" i="1"/>
  <c r="N40" i="1"/>
  <c r="M40" i="1"/>
  <c r="L40" i="1"/>
  <c r="U39" i="1"/>
  <c r="T39" i="1"/>
  <c r="S39" i="1"/>
  <c r="R39" i="1"/>
  <c r="O39" i="1"/>
  <c r="N39" i="1"/>
  <c r="M39" i="1"/>
  <c r="L39" i="1"/>
  <c r="E39" i="1"/>
  <c r="D39" i="1"/>
  <c r="C39" i="1"/>
  <c r="B39" i="1"/>
  <c r="U38" i="1"/>
  <c r="T38" i="1"/>
  <c r="S38" i="1"/>
  <c r="R38" i="1"/>
  <c r="O38" i="1"/>
  <c r="N38" i="1"/>
  <c r="M38" i="1"/>
  <c r="L38" i="1"/>
  <c r="E38" i="1"/>
  <c r="D38" i="1"/>
  <c r="C38" i="1"/>
  <c r="B38" i="1"/>
  <c r="U37" i="1"/>
  <c r="T37" i="1"/>
  <c r="S37" i="1"/>
  <c r="R37" i="1"/>
  <c r="O37" i="1"/>
  <c r="N37" i="1"/>
  <c r="M37" i="1"/>
  <c r="L37" i="1"/>
  <c r="E37" i="1"/>
  <c r="D37" i="1"/>
  <c r="C37" i="1"/>
  <c r="B37" i="1"/>
  <c r="U36" i="1"/>
  <c r="T36" i="1"/>
  <c r="S36" i="1"/>
  <c r="R36" i="1"/>
  <c r="O36" i="1"/>
  <c r="N36" i="1"/>
  <c r="M36" i="1"/>
  <c r="L36" i="1"/>
  <c r="E36" i="1"/>
  <c r="D36" i="1"/>
  <c r="C36" i="1"/>
  <c r="B36" i="1"/>
  <c r="U35" i="1"/>
  <c r="T35" i="1"/>
  <c r="S35" i="1"/>
  <c r="R35" i="1"/>
  <c r="O35" i="1"/>
  <c r="N35" i="1"/>
  <c r="M35" i="1"/>
  <c r="L35" i="1"/>
  <c r="E35" i="1"/>
  <c r="D35" i="1"/>
  <c r="C35" i="1"/>
  <c r="B35" i="1"/>
  <c r="U34" i="1"/>
  <c r="T34" i="1"/>
  <c r="S34" i="1"/>
  <c r="R34" i="1"/>
  <c r="O34" i="1"/>
  <c r="N34" i="1"/>
  <c r="M34" i="1"/>
  <c r="L34" i="1"/>
  <c r="E34" i="1"/>
  <c r="D34" i="1"/>
  <c r="C34" i="1"/>
  <c r="B34" i="1"/>
  <c r="E33" i="1"/>
  <c r="D33" i="1"/>
  <c r="C33" i="1"/>
  <c r="B33" i="1"/>
  <c r="E32" i="1"/>
  <c r="D32" i="1"/>
  <c r="C32" i="1"/>
  <c r="B32" i="1"/>
  <c r="U30" i="1"/>
  <c r="T30" i="1"/>
  <c r="S30" i="1"/>
  <c r="R30" i="1"/>
  <c r="O30" i="1"/>
  <c r="N30" i="1"/>
  <c r="M30" i="1"/>
  <c r="L30" i="1"/>
  <c r="U29" i="1"/>
  <c r="T29" i="1"/>
  <c r="S29" i="1"/>
  <c r="R29" i="1"/>
  <c r="O29" i="1"/>
  <c r="N29" i="1"/>
  <c r="M29" i="1"/>
  <c r="L29" i="1"/>
  <c r="U28" i="1"/>
  <c r="T28" i="1"/>
  <c r="S28" i="1"/>
  <c r="R28" i="1"/>
  <c r="O28" i="1"/>
  <c r="N28" i="1"/>
  <c r="M28" i="1"/>
  <c r="L28" i="1"/>
  <c r="U27" i="1"/>
  <c r="T27" i="1"/>
  <c r="S27" i="1"/>
  <c r="R27" i="1"/>
  <c r="O27" i="1"/>
  <c r="N27" i="1"/>
  <c r="M27" i="1"/>
  <c r="L27" i="1"/>
  <c r="U26" i="1"/>
  <c r="T26" i="1"/>
  <c r="S26" i="1"/>
  <c r="R26" i="1"/>
  <c r="O26" i="1"/>
  <c r="N26" i="1"/>
  <c r="M26" i="1"/>
  <c r="L26" i="1"/>
  <c r="U25" i="1"/>
  <c r="T25" i="1"/>
  <c r="S25" i="1"/>
  <c r="R25" i="1"/>
  <c r="O25" i="1"/>
  <c r="N25" i="1"/>
  <c r="M25" i="1"/>
  <c r="L25" i="1"/>
  <c r="U24" i="1"/>
  <c r="T24" i="1"/>
  <c r="S24" i="1"/>
  <c r="R24" i="1"/>
  <c r="O24" i="1"/>
  <c r="N24" i="1"/>
  <c r="M24" i="1"/>
  <c r="L24" i="1"/>
  <c r="U23" i="1"/>
  <c r="T23" i="1"/>
  <c r="S23" i="1"/>
  <c r="R23" i="1"/>
  <c r="O23" i="1"/>
  <c r="N23" i="1"/>
  <c r="M23" i="1"/>
  <c r="L23" i="1"/>
  <c r="C22" i="1"/>
  <c r="B22" i="1"/>
  <c r="C21" i="1"/>
  <c r="D21" i="1" s="1"/>
  <c r="B21" i="1"/>
  <c r="C20" i="1"/>
  <c r="B20" i="1"/>
  <c r="D20" i="1" s="1"/>
  <c r="U19" i="1"/>
  <c r="T19" i="1"/>
  <c r="S19" i="1"/>
  <c r="R19" i="1"/>
  <c r="O19" i="1"/>
  <c r="N19" i="1"/>
  <c r="M19" i="1"/>
  <c r="L19" i="1"/>
  <c r="C19" i="1"/>
  <c r="B19" i="1"/>
  <c r="D19" i="1" s="1"/>
  <c r="U18" i="1"/>
  <c r="T18" i="1"/>
  <c r="S18" i="1"/>
  <c r="R18" i="1"/>
  <c r="O18" i="1"/>
  <c r="N18" i="1"/>
  <c r="M18" i="1"/>
  <c r="L18" i="1"/>
  <c r="U17" i="1"/>
  <c r="T17" i="1"/>
  <c r="S17" i="1"/>
  <c r="R17" i="1"/>
  <c r="O17" i="1"/>
  <c r="N17" i="1"/>
  <c r="M17" i="1"/>
  <c r="L17" i="1"/>
  <c r="U16" i="1"/>
  <c r="T16" i="1"/>
  <c r="S16" i="1"/>
  <c r="R16" i="1"/>
  <c r="O16" i="1"/>
  <c r="N16" i="1"/>
  <c r="M16" i="1"/>
  <c r="L16" i="1"/>
  <c r="U15" i="1"/>
  <c r="T15" i="1"/>
  <c r="S15" i="1"/>
  <c r="R15" i="1"/>
  <c r="O15" i="1"/>
  <c r="N15" i="1"/>
  <c r="M15" i="1"/>
  <c r="L15" i="1"/>
  <c r="U14" i="1"/>
  <c r="T14" i="1"/>
  <c r="S14" i="1"/>
  <c r="R14" i="1"/>
  <c r="O14" i="1"/>
  <c r="N14" i="1"/>
  <c r="M14" i="1"/>
  <c r="L14" i="1"/>
  <c r="H14" i="1"/>
  <c r="G14" i="1"/>
  <c r="F14" i="1"/>
  <c r="E14" i="1"/>
  <c r="D14" i="1"/>
  <c r="C14" i="1"/>
  <c r="B14" i="1"/>
  <c r="U13" i="1"/>
  <c r="T13" i="1"/>
  <c r="S13" i="1"/>
  <c r="R13" i="1"/>
  <c r="O13" i="1"/>
  <c r="N13" i="1"/>
  <c r="M13" i="1"/>
  <c r="L13" i="1"/>
  <c r="H13" i="1"/>
  <c r="G13" i="1"/>
  <c r="F13" i="1"/>
  <c r="E13" i="1"/>
  <c r="D13" i="1"/>
  <c r="C13" i="1"/>
  <c r="B13" i="1"/>
  <c r="U12" i="1"/>
  <c r="T12" i="1"/>
  <c r="S12" i="1"/>
  <c r="R12" i="1"/>
  <c r="O12" i="1"/>
  <c r="N12" i="1"/>
  <c r="M12" i="1"/>
  <c r="L12" i="1"/>
  <c r="H12" i="1"/>
  <c r="G12" i="1"/>
  <c r="F12" i="1"/>
  <c r="E12" i="1"/>
  <c r="D12" i="1"/>
  <c r="C12" i="1"/>
  <c r="B12" i="1"/>
  <c r="H11" i="1"/>
  <c r="G11" i="1"/>
  <c r="F11" i="1"/>
  <c r="E11" i="1"/>
  <c r="D11" i="1"/>
  <c r="C11" i="1"/>
  <c r="B11" i="1"/>
  <c r="G10" i="1"/>
  <c r="F10" i="1"/>
  <c r="E10" i="1"/>
  <c r="D10" i="1"/>
  <c r="C10" i="1"/>
  <c r="B10" i="1"/>
</calcChain>
</file>

<file path=xl/sharedStrings.xml><?xml version="1.0" encoding="utf-8"?>
<sst xmlns="http://schemas.openxmlformats.org/spreadsheetml/2006/main" count="102" uniqueCount="29">
  <si>
    <r>
      <rPr>
        <b/>
        <sz val="24"/>
        <color theme="1"/>
        <rFont val="Arial"/>
        <family val="2"/>
      </rPr>
      <t>Overview:</t>
    </r>
    <r>
      <rPr>
        <sz val="24"/>
        <color theme="1"/>
        <rFont val="Arial"/>
        <family val="2"/>
      </rPr>
      <t xml:space="preserve"> White continues to decline as a percentage of the overall workforce, while the Asian category has seen the most gains.  Black and Hispanic categories have seen modest gains.   However, the percentage of black and Hispanic faculty has been basically flat over the last four years.  After a trend of declines, the percentage of black technical/paraprofessionals is rebounding.    The addition of all department chairs in the Executive/ Administrative Manager appears to have contributed to a decline in the percentage of women in the Executive/ Administrative Manager job category.  Women trail men in this category by 6 positions.   Women appear to continue to be underrepresented in the Skilled Craft job category. </t>
    </r>
  </si>
  <si>
    <t xml:space="preserve"> </t>
  </si>
  <si>
    <t>TOTAL WORKFORCE TRENDS: PAST FOUR YEARS</t>
  </si>
  <si>
    <t>WORKFORCE RACE AND ETHNICITY PROFILE</t>
  </si>
  <si>
    <t>Total Workforce Percentages by Race/ Ethnicity  2013 - 2016</t>
  </si>
  <si>
    <t>Workforce Percentages  by  Race/ Ethnicity  and Job Categories 2013 - 2016</t>
  </si>
  <si>
    <t>Two or More</t>
  </si>
  <si>
    <t>Asian</t>
  </si>
  <si>
    <t>Native Hawaiian Pacific Islander</t>
  </si>
  <si>
    <t>Job  Categories</t>
  </si>
  <si>
    <t>Job Categories</t>
  </si>
  <si>
    <t>Executive/Administrative Manager</t>
  </si>
  <si>
    <t>Faculty</t>
  </si>
  <si>
    <t>Professional Non Faculty</t>
  </si>
  <si>
    <t>Secretarial/Clerical</t>
  </si>
  <si>
    <t>Total Workforce Percentages by Gender 2013 - 2016</t>
  </si>
  <si>
    <t>Technical/Paraprofessional</t>
  </si>
  <si>
    <t>Skilled Crafts</t>
  </si>
  <si>
    <t>Female</t>
  </si>
  <si>
    <t>Male</t>
  </si>
  <si>
    <t>Service/Maintenance</t>
  </si>
  <si>
    <t>Total</t>
  </si>
  <si>
    <t>Black</t>
  </si>
  <si>
    <t>Two or more races</t>
  </si>
  <si>
    <t>WORKFORCE GENDER PROFILE</t>
  </si>
  <si>
    <t>Workforce Percentages by Gender and Job Category 2013 - 2016</t>
  </si>
  <si>
    <t>Hispanic</t>
  </si>
  <si>
    <t>White</t>
  </si>
  <si>
    <t>Native American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</si>
</sst>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1"/>
      <color theme="1"/>
      <name val="Calibri"/>
      <family val="2"/>
      <scheme val="minor"/>
    </font>
    <font>
      <sz val="24"/>
      <color theme="1"/>
      <name val="Arial"/>
      <family val="2"/>
    </font>
    <font>
      <b/>
      <sz val="24"/>
      <color theme="1"/>
      <name val="Arial"/>
      <family val="2"/>
    </font>
    <font>
      <sz val="20"/>
      <color theme="1"/>
      <name val="Arial"/>
      <family val="2"/>
    </font>
    <font>
      <b/>
      <sz val="20"/>
      <color theme="1"/>
      <name val="Arial"/>
      <family val="2"/>
    </font>
    <font>
      <b/>
      <sz val="20"/>
      <color theme="0"/>
      <name val="Arial"/>
      <family val="2"/>
    </font>
    <font>
      <sz val="20"/>
      <color theme="0"/>
      <name val="Arial"/>
      <family val="2"/>
    </font>
  </fonts>
  <fills count="3">
    <fill>
      <patternFill patternType="none"/>
    </fill>
    <fill>
      <patternFill patternType="gray125"/>
    </fill>
    <fill>
      <patternFill patternType="solid">
        <fgColor theme="3" tint="0.39997558519241921"/>
        <bgColor indexed="64"/>
      </patternFill>
    </fill>
  </fills>
  <borders count="37">
    <border>
      <left/>
      <right/>
      <top/>
      <bottom/>
      <diagonal/>
    </border>
    <border>
      <left/>
      <right style="double">
        <color auto="1"/>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2" fillId="0" borderId="0" xfId="0" applyFont="1" applyAlignment="1">
      <alignment wrapText="1"/>
    </xf>
    <xf numFmtId="0" fontId="0" fillId="0" borderId="0" xfId="0" applyFont="1" applyAlignment="1">
      <alignment wrapText="1"/>
    </xf>
    <xf numFmtId="0" fontId="4" fillId="0" borderId="0" xfId="0" applyFont="1"/>
    <xf numFmtId="0" fontId="4" fillId="0" borderId="1" xfId="0" applyFont="1" applyBorder="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2" borderId="0" xfId="0" applyFont="1" applyFill="1" applyAlignment="1">
      <alignment horizontal="left" vertical="center" readingOrder="1"/>
    </xf>
    <xf numFmtId="0" fontId="7" fillId="2" borderId="0" xfId="0" applyFont="1" applyFill="1"/>
    <xf numFmtId="0" fontId="7" fillId="2" borderId="0" xfId="0" applyFont="1" applyFill="1" applyBorder="1"/>
    <xf numFmtId="0" fontId="4" fillId="0" borderId="5" xfId="0" applyFont="1" applyBorder="1"/>
    <xf numFmtId="0" fontId="6" fillId="2" borderId="0" xfId="0" applyFont="1" applyFill="1"/>
    <xf numFmtId="0" fontId="5" fillId="0" borderId="0" xfId="0" applyFont="1" applyBorder="1"/>
    <xf numFmtId="0" fontId="4" fillId="0" borderId="0" xfId="0" applyFont="1" applyBorder="1"/>
    <xf numFmtId="0" fontId="5" fillId="0" borderId="0" xfId="0" applyFont="1"/>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164" fontId="4" fillId="0" borderId="9" xfId="1" applyNumberFormat="1" applyFont="1" applyBorder="1" applyAlignment="1">
      <alignment horizontal="center"/>
    </xf>
    <xf numFmtId="164" fontId="4" fillId="0" borderId="10" xfId="1" applyNumberFormat="1" applyFont="1" applyBorder="1" applyAlignment="1">
      <alignment horizontal="center"/>
    </xf>
    <xf numFmtId="164" fontId="4" fillId="0" borderId="11" xfId="1" applyNumberFormat="1" applyFont="1" applyBorder="1" applyAlignment="1">
      <alignment horizontal="center"/>
    </xf>
    <xf numFmtId="10" fontId="4" fillId="0" borderId="0" xfId="1" applyNumberFormat="1" applyFont="1" applyBorder="1"/>
    <xf numFmtId="10" fontId="4" fillId="0" borderId="5" xfId="1" applyNumberFormat="1" applyFont="1" applyBorder="1"/>
    <xf numFmtId="0" fontId="5" fillId="0" borderId="12" xfId="0" applyFont="1" applyBorder="1" applyAlignment="1">
      <alignment horizont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5" xfId="0" applyFont="1" applyFill="1" applyBorder="1" applyAlignment="1">
      <alignment horizontal="center"/>
    </xf>
    <xf numFmtId="164" fontId="4" fillId="0" borderId="16" xfId="1" applyNumberFormat="1" applyFont="1" applyBorder="1" applyAlignment="1">
      <alignment horizontal="center"/>
    </xf>
    <xf numFmtId="164" fontId="4" fillId="0" borderId="17" xfId="1" applyNumberFormat="1" applyFont="1" applyBorder="1" applyAlignment="1">
      <alignment horizontal="center"/>
    </xf>
    <xf numFmtId="164" fontId="4" fillId="0" borderId="18" xfId="1" applyNumberFormat="1" applyFont="1" applyBorder="1" applyAlignment="1">
      <alignment horizontal="center"/>
    </xf>
    <xf numFmtId="0" fontId="4" fillId="0" borderId="19" xfId="0" applyFont="1" applyBorder="1"/>
    <xf numFmtId="164" fontId="4" fillId="0" borderId="20" xfId="0" applyNumberFormat="1" applyFont="1" applyBorder="1" applyAlignment="1">
      <alignment horizontal="center"/>
    </xf>
    <xf numFmtId="164" fontId="4" fillId="0" borderId="21" xfId="0" applyNumberFormat="1" applyFont="1" applyBorder="1" applyAlignment="1">
      <alignment horizontal="center"/>
    </xf>
    <xf numFmtId="164" fontId="4" fillId="0" borderId="22" xfId="1" applyNumberFormat="1" applyFont="1" applyBorder="1" applyAlignment="1">
      <alignment horizontal="center"/>
    </xf>
    <xf numFmtId="164" fontId="4" fillId="0" borderId="23" xfId="1" applyNumberFormat="1" applyFont="1" applyBorder="1" applyAlignment="1">
      <alignment horizontal="center"/>
    </xf>
    <xf numFmtId="164" fontId="4" fillId="0" borderId="24" xfId="1" applyNumberFormat="1" applyFont="1" applyBorder="1" applyAlignment="1">
      <alignment horizontal="center"/>
    </xf>
    <xf numFmtId="0" fontId="4" fillId="0" borderId="25" xfId="0" applyFont="1" applyBorder="1"/>
    <xf numFmtId="164" fontId="4" fillId="0" borderId="26" xfId="0" applyNumberFormat="1" applyFont="1" applyBorder="1" applyAlignment="1">
      <alignment horizontal="center"/>
    </xf>
    <xf numFmtId="164" fontId="4" fillId="0" borderId="17" xfId="0" applyNumberFormat="1" applyFont="1" applyBorder="1" applyAlignment="1">
      <alignment horizontal="center"/>
    </xf>
    <xf numFmtId="164" fontId="4" fillId="0" borderId="27" xfId="1" applyNumberFormat="1" applyFont="1" applyBorder="1" applyAlignment="1">
      <alignment horizontal="center"/>
    </xf>
    <xf numFmtId="164" fontId="4" fillId="0" borderId="28" xfId="1" applyNumberFormat="1" applyFont="1" applyBorder="1" applyAlignment="1">
      <alignment horizontal="center"/>
    </xf>
    <xf numFmtId="164" fontId="4" fillId="0" borderId="29" xfId="1" applyNumberFormat="1" applyFont="1" applyBorder="1" applyAlignment="1">
      <alignment horizontal="center"/>
    </xf>
    <xf numFmtId="0" fontId="4" fillId="0" borderId="0" xfId="0" applyFont="1" applyAlignment="1">
      <alignment horizontal="center"/>
    </xf>
    <xf numFmtId="0" fontId="7" fillId="2" borderId="0" xfId="0" applyFont="1" applyFill="1" applyBorder="1" applyAlignment="1">
      <alignment horizontal="center"/>
    </xf>
    <xf numFmtId="0" fontId="7" fillId="2" borderId="0" xfId="0" applyFont="1" applyFill="1" applyAlignment="1">
      <alignment horizontal="center"/>
    </xf>
    <xf numFmtId="0" fontId="4" fillId="0" borderId="0" xfId="0" applyFont="1" applyBorder="1" applyAlignment="1">
      <alignment horizontal="center"/>
    </xf>
    <xf numFmtId="0" fontId="5" fillId="0" borderId="30" xfId="0" applyFont="1" applyBorder="1"/>
    <xf numFmtId="164" fontId="4" fillId="0" borderId="31" xfId="1" applyNumberFormat="1" applyFont="1" applyBorder="1" applyAlignment="1">
      <alignment horizontal="center"/>
    </xf>
    <xf numFmtId="10" fontId="7" fillId="0" borderId="0" xfId="0" applyNumberFormat="1" applyFont="1" applyAlignment="1">
      <alignment horizontal="center"/>
    </xf>
    <xf numFmtId="0" fontId="5" fillId="0" borderId="32" xfId="0" applyFont="1" applyBorder="1" applyAlignment="1">
      <alignment horizontal="right"/>
    </xf>
    <xf numFmtId="164" fontId="4" fillId="0" borderId="26" xfId="1" applyNumberFormat="1" applyFont="1" applyBorder="1" applyAlignment="1">
      <alignment horizontal="center"/>
    </xf>
    <xf numFmtId="164" fontId="4" fillId="0" borderId="33" xfId="1" applyNumberFormat="1" applyFont="1" applyBorder="1" applyAlignment="1">
      <alignment horizontal="center"/>
    </xf>
    <xf numFmtId="0" fontId="5" fillId="0" borderId="30" xfId="0" applyFont="1" applyFill="1" applyBorder="1"/>
    <xf numFmtId="164" fontId="4" fillId="0" borderId="34" xfId="0" applyNumberFormat="1" applyFont="1" applyBorder="1" applyAlignment="1">
      <alignment horizontal="center"/>
    </xf>
    <xf numFmtId="164" fontId="4" fillId="0" borderId="28" xfId="0" applyNumberFormat="1" applyFont="1" applyBorder="1" applyAlignment="1">
      <alignment horizontal="center"/>
    </xf>
    <xf numFmtId="0" fontId="4" fillId="0" borderId="35" xfId="0" applyFont="1" applyBorder="1"/>
    <xf numFmtId="0" fontId="4" fillId="0" borderId="36" xfId="0" applyFont="1" applyBorder="1"/>
    <xf numFmtId="164" fontId="4" fillId="0" borderId="21" xfId="1" applyNumberFormat="1" applyFont="1" applyFill="1" applyBorder="1" applyAlignment="1">
      <alignment horizontal="center"/>
    </xf>
    <xf numFmtId="164" fontId="4" fillId="0" borderId="17" xfId="1" applyNumberFormat="1"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64" fontId="4" fillId="0" borderId="20" xfId="1" applyNumberFormat="1" applyFont="1" applyFill="1" applyBorder="1" applyAlignment="1">
      <alignment horizontal="center"/>
    </xf>
    <xf numFmtId="164" fontId="4" fillId="0" borderId="26" xfId="1" applyNumberFormat="1" applyFont="1" applyFill="1" applyBorder="1" applyAlignment="1">
      <alignment horizontal="center"/>
    </xf>
    <xf numFmtId="164" fontId="4" fillId="0" borderId="21" xfId="1" applyNumberFormat="1" applyFont="1" applyBorder="1" applyAlignment="1">
      <alignment horizontal="center"/>
    </xf>
    <xf numFmtId="0" fontId="5"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Percentage</a:t>
            </a:r>
            <a:r>
              <a:rPr lang="en-US" sz="1400" baseline="0"/>
              <a:t> of </a:t>
            </a:r>
            <a:r>
              <a:rPr lang="en-US" sz="1400"/>
              <a:t>Workforce by Race</a:t>
            </a:r>
            <a:r>
              <a:rPr lang="en-US" sz="1400" baseline="0"/>
              <a:t>/ Ethnicity </a:t>
            </a:r>
          </a:p>
          <a:p>
            <a:pPr>
              <a:defRPr/>
            </a:pPr>
            <a:r>
              <a:rPr lang="en-US" sz="1400" baseline="0"/>
              <a:t> 2013 -2015 </a:t>
            </a:r>
          </a:p>
          <a:p>
            <a:pPr>
              <a:defRPr/>
            </a:pPr>
            <a:endParaRPr lang="en-US"/>
          </a:p>
        </c:rich>
      </c:tx>
      <c:layout/>
      <c:overlay val="0"/>
    </c:title>
    <c:autoTitleDeleted val="0"/>
    <c:plotArea>
      <c:layout/>
      <c:lineChart>
        <c:grouping val="standard"/>
        <c:varyColors val="0"/>
        <c:ser>
          <c:idx val="0"/>
          <c:order val="0"/>
          <c:tx>
            <c:strRef>
              <c:f>'Profile Summary - all years'!$A$11</c:f>
              <c:strCache>
                <c:ptCount val="1"/>
                <c:pt idx="0">
                  <c:v>2013</c:v>
                </c:pt>
              </c:strCache>
            </c:strRef>
          </c:tx>
          <c:marker>
            <c:symbol val="none"/>
          </c:marker>
          <c:cat>
            <c:strRef>
              <c:f>'Profile Summary - all years'!$B$10:$H$10</c:f>
              <c:strCache>
                <c:ptCount val="7"/>
                <c:pt idx="0">
                  <c:v>Black</c:v>
                </c:pt>
                <c:pt idx="1">
                  <c:v>Asian</c:v>
                </c:pt>
                <c:pt idx="2">
                  <c:v>Native American</c:v>
                </c:pt>
                <c:pt idx="3">
                  <c:v>Hispanic</c:v>
                </c:pt>
                <c:pt idx="4">
                  <c:v>NHPI</c:v>
                </c:pt>
                <c:pt idx="5">
                  <c:v>White</c:v>
                </c:pt>
                <c:pt idx="6">
                  <c:v>Two or More</c:v>
                </c:pt>
              </c:strCache>
            </c:strRef>
          </c:cat>
          <c:val>
            <c:numRef>
              <c:f>'Profile Summary - all years'!$B$11:$H$11</c:f>
              <c:numCache>
                <c:formatCode>0.0%</c:formatCode>
                <c:ptCount val="7"/>
                <c:pt idx="0">
                  <c:v>5.2832149662220683E-2</c:v>
                </c:pt>
                <c:pt idx="1">
                  <c:v>0.12004157283907847</c:v>
                </c:pt>
                <c:pt idx="2">
                  <c:v>1.7322016282695306E-3</c:v>
                </c:pt>
                <c:pt idx="3">
                  <c:v>4.6249783474796469E-2</c:v>
                </c:pt>
                <c:pt idx="4">
                  <c:v>5.1966048848085919E-4</c:v>
                </c:pt>
                <c:pt idx="5">
                  <c:v>0.77862463190715403</c:v>
                </c:pt>
                <c:pt idx="6">
                  <c:v>0</c:v>
                </c:pt>
              </c:numCache>
            </c:numRef>
          </c:val>
          <c:smooth val="0"/>
        </c:ser>
        <c:ser>
          <c:idx val="1"/>
          <c:order val="1"/>
          <c:tx>
            <c:strRef>
              <c:f>'Profile Summary - all years'!$A$12</c:f>
              <c:strCache>
                <c:ptCount val="1"/>
                <c:pt idx="0">
                  <c:v>2014</c:v>
                </c:pt>
              </c:strCache>
            </c:strRef>
          </c:tx>
          <c:marker>
            <c:symbol val="none"/>
          </c:marker>
          <c:cat>
            <c:strRef>
              <c:f>'Profile Summary - all years'!$B$10:$H$10</c:f>
              <c:strCache>
                <c:ptCount val="7"/>
                <c:pt idx="0">
                  <c:v>Black</c:v>
                </c:pt>
                <c:pt idx="1">
                  <c:v>Asian</c:v>
                </c:pt>
                <c:pt idx="2">
                  <c:v>Native American</c:v>
                </c:pt>
                <c:pt idx="3">
                  <c:v>Hispanic</c:v>
                </c:pt>
                <c:pt idx="4">
                  <c:v>NHPI</c:v>
                </c:pt>
                <c:pt idx="5">
                  <c:v>White</c:v>
                </c:pt>
                <c:pt idx="6">
                  <c:v>Two or More</c:v>
                </c:pt>
              </c:strCache>
            </c:strRef>
          </c:cat>
          <c:val>
            <c:numRef>
              <c:f>'Profile Summary - all years'!$B$12:$H$12</c:f>
              <c:numCache>
                <c:formatCode>0.0%</c:formatCode>
                <c:ptCount val="7"/>
                <c:pt idx="0">
                  <c:v>4.4401544401544403E-2</c:v>
                </c:pt>
                <c:pt idx="1">
                  <c:v>0.13963963963963963</c:v>
                </c:pt>
                <c:pt idx="2">
                  <c:v>1.5015015015015015E-3</c:v>
                </c:pt>
                <c:pt idx="3">
                  <c:v>4.5474045474045474E-2</c:v>
                </c:pt>
                <c:pt idx="4">
                  <c:v>2.145002145002145E-4</c:v>
                </c:pt>
                <c:pt idx="5">
                  <c:v>0.76876876876876876</c:v>
                </c:pt>
                <c:pt idx="6">
                  <c:v>0</c:v>
                </c:pt>
              </c:numCache>
            </c:numRef>
          </c:val>
          <c:smooth val="0"/>
        </c:ser>
        <c:ser>
          <c:idx val="2"/>
          <c:order val="2"/>
          <c:tx>
            <c:strRef>
              <c:f>'Profile Summary - all years'!$A$13</c:f>
              <c:strCache>
                <c:ptCount val="1"/>
                <c:pt idx="0">
                  <c:v>2015</c:v>
                </c:pt>
              </c:strCache>
            </c:strRef>
          </c:tx>
          <c:marker>
            <c:symbol val="none"/>
          </c:marker>
          <c:cat>
            <c:strRef>
              <c:f>'Profile Summary - all years'!$B$10:$H$10</c:f>
              <c:strCache>
                <c:ptCount val="7"/>
                <c:pt idx="0">
                  <c:v>Black</c:v>
                </c:pt>
                <c:pt idx="1">
                  <c:v>Asian</c:v>
                </c:pt>
                <c:pt idx="2">
                  <c:v>Native American</c:v>
                </c:pt>
                <c:pt idx="3">
                  <c:v>Hispanic</c:v>
                </c:pt>
                <c:pt idx="4">
                  <c:v>NHPI</c:v>
                </c:pt>
                <c:pt idx="5">
                  <c:v>White</c:v>
                </c:pt>
                <c:pt idx="6">
                  <c:v>Two or More</c:v>
                </c:pt>
              </c:strCache>
            </c:strRef>
          </c:cat>
          <c:val>
            <c:numRef>
              <c:f>'Profile Summary - all years'!$B$13:$H$13</c:f>
              <c:numCache>
                <c:formatCode>0.0%</c:formatCode>
                <c:ptCount val="7"/>
                <c:pt idx="0">
                  <c:v>4.0598775232479019E-2</c:v>
                </c:pt>
                <c:pt idx="1">
                  <c:v>0.14878657291902925</c:v>
                </c:pt>
                <c:pt idx="2">
                  <c:v>2.2680880018144706E-3</c:v>
                </c:pt>
                <c:pt idx="3">
                  <c:v>5.0124744840099794E-2</c:v>
                </c:pt>
                <c:pt idx="4">
                  <c:v>0</c:v>
                </c:pt>
                <c:pt idx="5">
                  <c:v>0.75822181900657748</c:v>
                </c:pt>
                <c:pt idx="6">
                  <c:v>0</c:v>
                </c:pt>
              </c:numCache>
            </c:numRef>
          </c:val>
          <c:smooth val="0"/>
        </c:ser>
        <c:dLbls>
          <c:showLegendKey val="0"/>
          <c:showVal val="0"/>
          <c:showCatName val="0"/>
          <c:showSerName val="0"/>
          <c:showPercent val="0"/>
          <c:showBubbleSize val="0"/>
        </c:dLbls>
        <c:marker val="1"/>
        <c:smooth val="0"/>
        <c:axId val="107221760"/>
        <c:axId val="107223296"/>
      </c:lineChart>
      <c:catAx>
        <c:axId val="107221760"/>
        <c:scaling>
          <c:orientation val="minMax"/>
        </c:scaling>
        <c:delete val="0"/>
        <c:axPos val="b"/>
        <c:numFmt formatCode="0.00%" sourceLinked="1"/>
        <c:majorTickMark val="none"/>
        <c:minorTickMark val="none"/>
        <c:tickLblPos val="nextTo"/>
        <c:crossAx val="107223296"/>
        <c:crosses val="autoZero"/>
        <c:auto val="1"/>
        <c:lblAlgn val="ctr"/>
        <c:lblOffset val="100"/>
        <c:noMultiLvlLbl val="0"/>
      </c:catAx>
      <c:valAx>
        <c:axId val="107223296"/>
        <c:scaling>
          <c:orientation val="minMax"/>
        </c:scaling>
        <c:delete val="0"/>
        <c:axPos val="l"/>
        <c:majorGridlines/>
        <c:numFmt formatCode="0.0%" sourceLinked="1"/>
        <c:majorTickMark val="none"/>
        <c:minorTickMark val="none"/>
        <c:tickLblPos val="nextTo"/>
        <c:spPr>
          <a:ln w="9525">
            <a:noFill/>
          </a:ln>
        </c:spPr>
        <c:crossAx val="10722176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of Workforce by Gender  </a:t>
            </a:r>
          </a:p>
          <a:p>
            <a:pPr>
              <a:defRPr/>
            </a:pPr>
            <a:r>
              <a:rPr lang="en-US"/>
              <a:t> 2013 -2015 </a:t>
            </a:r>
          </a:p>
        </c:rich>
      </c:tx>
      <c:layout/>
      <c:overlay val="0"/>
    </c:title>
    <c:autoTitleDeleted val="0"/>
    <c:plotArea>
      <c:layout/>
      <c:lineChart>
        <c:grouping val="standard"/>
        <c:varyColors val="0"/>
        <c:ser>
          <c:idx val="1"/>
          <c:order val="0"/>
          <c:tx>
            <c:strRef>
              <c:f>'Profile Summary - all years'!$C$18</c:f>
              <c:strCache>
                <c:ptCount val="1"/>
                <c:pt idx="0">
                  <c:v>Male</c:v>
                </c:pt>
              </c:strCache>
            </c:strRef>
          </c:tx>
          <c:marker>
            <c:symbol val="none"/>
          </c:marker>
          <c:cat>
            <c:numRef>
              <c:f>'Profile Summary - all years'!$A$19:$A$21</c:f>
              <c:numCache>
                <c:formatCode>General</c:formatCode>
                <c:ptCount val="3"/>
                <c:pt idx="0">
                  <c:v>2013</c:v>
                </c:pt>
                <c:pt idx="1">
                  <c:v>2014</c:v>
                </c:pt>
                <c:pt idx="2">
                  <c:v>2015</c:v>
                </c:pt>
              </c:numCache>
            </c:numRef>
          </c:cat>
          <c:val>
            <c:numRef>
              <c:f>'Profile Summary - all years'!$C$19:$C$21</c:f>
              <c:numCache>
                <c:formatCode>0.0%</c:formatCode>
                <c:ptCount val="3"/>
                <c:pt idx="0">
                  <c:v>0.38004503724233496</c:v>
                </c:pt>
                <c:pt idx="1">
                  <c:v>0.40669240669240669</c:v>
                </c:pt>
                <c:pt idx="2">
                  <c:v>0.40644136992515312</c:v>
                </c:pt>
              </c:numCache>
            </c:numRef>
          </c:val>
          <c:smooth val="0"/>
        </c:ser>
        <c:ser>
          <c:idx val="0"/>
          <c:order val="1"/>
          <c:tx>
            <c:strRef>
              <c:f>'Profile Summary - all years'!$B$18</c:f>
              <c:strCache>
                <c:ptCount val="1"/>
                <c:pt idx="0">
                  <c:v>Female</c:v>
                </c:pt>
              </c:strCache>
            </c:strRef>
          </c:tx>
          <c:marker>
            <c:symbol val="none"/>
          </c:marker>
          <c:cat>
            <c:numRef>
              <c:f>'Profile Summary - all years'!$A$19:$A$21</c:f>
              <c:numCache>
                <c:formatCode>General</c:formatCode>
                <c:ptCount val="3"/>
                <c:pt idx="0">
                  <c:v>2013</c:v>
                </c:pt>
                <c:pt idx="1">
                  <c:v>2014</c:v>
                </c:pt>
                <c:pt idx="2">
                  <c:v>2015</c:v>
                </c:pt>
              </c:numCache>
            </c:numRef>
          </c:cat>
          <c:val>
            <c:numRef>
              <c:f>'Profile Summary - all years'!$B$19:$B$21</c:f>
              <c:numCache>
                <c:formatCode>0.0%</c:formatCode>
                <c:ptCount val="3"/>
                <c:pt idx="0">
                  <c:v>0.61995496275766504</c:v>
                </c:pt>
                <c:pt idx="1">
                  <c:v>0.59330759330759331</c:v>
                </c:pt>
                <c:pt idx="2">
                  <c:v>0.59355863007484688</c:v>
                </c:pt>
              </c:numCache>
            </c:numRef>
          </c:val>
          <c:smooth val="0"/>
        </c:ser>
        <c:dLbls>
          <c:showLegendKey val="0"/>
          <c:showVal val="0"/>
          <c:showCatName val="0"/>
          <c:showSerName val="0"/>
          <c:showPercent val="0"/>
          <c:showBubbleSize val="0"/>
        </c:dLbls>
        <c:marker val="1"/>
        <c:smooth val="0"/>
        <c:axId val="107359232"/>
        <c:axId val="107389696"/>
      </c:lineChart>
      <c:catAx>
        <c:axId val="107359232"/>
        <c:scaling>
          <c:orientation val="minMax"/>
        </c:scaling>
        <c:delete val="0"/>
        <c:axPos val="b"/>
        <c:numFmt formatCode="General" sourceLinked="1"/>
        <c:majorTickMark val="none"/>
        <c:minorTickMark val="none"/>
        <c:tickLblPos val="nextTo"/>
        <c:crossAx val="107389696"/>
        <c:crosses val="autoZero"/>
        <c:auto val="1"/>
        <c:lblAlgn val="ctr"/>
        <c:lblOffset val="100"/>
        <c:noMultiLvlLbl val="0"/>
      </c:catAx>
      <c:valAx>
        <c:axId val="107389696"/>
        <c:scaling>
          <c:orientation val="minMax"/>
        </c:scaling>
        <c:delete val="0"/>
        <c:axPos val="l"/>
        <c:majorGridlines/>
        <c:numFmt formatCode="0.0%" sourceLinked="1"/>
        <c:majorTickMark val="none"/>
        <c:minorTickMark val="none"/>
        <c:tickLblPos val="nextTo"/>
        <c:spPr>
          <a:ln w="9525">
            <a:noFill/>
          </a:ln>
        </c:spPr>
        <c:crossAx val="10735923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85725</xdr:colOff>
      <xdr:row>41</xdr:row>
      <xdr:rowOff>171450</xdr:rowOff>
    </xdr:from>
    <xdr:to>
      <xdr:col>20</xdr:col>
      <xdr:colOff>438150</xdr:colOff>
      <xdr:row>51</xdr:row>
      <xdr:rowOff>142875</xdr:rowOff>
    </xdr:to>
    <xdr:sp macro="" textlink="">
      <xdr:nvSpPr>
        <xdr:cNvPr id="2" name="TextBox 1"/>
        <xdr:cNvSpPr txBox="1"/>
      </xdr:nvSpPr>
      <xdr:spPr>
        <a:xfrm>
          <a:off x="23107650" y="13868400"/>
          <a:ext cx="9144000" cy="329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latin typeface="Arial" panose="020B0604020202020204" pitchFamily="34" charset="0"/>
              <a:cs typeface="Arial" panose="020B0604020202020204" pitchFamily="34" charset="0"/>
            </a:rPr>
            <a:t>Notes: </a:t>
          </a:r>
        </a:p>
        <a:p>
          <a:r>
            <a:rPr lang="en-US" sz="1800">
              <a:latin typeface="Arial" panose="020B0604020202020204" pitchFamily="34" charset="0"/>
              <a:cs typeface="Arial" panose="020B0604020202020204" pitchFamily="34" charset="0"/>
            </a:rPr>
            <a:t>This</a:t>
          </a:r>
          <a:r>
            <a:rPr lang="en-US" sz="1800" baseline="0">
              <a:latin typeface="Arial" panose="020B0604020202020204" pitchFamily="34" charset="0"/>
              <a:cs typeface="Arial" panose="020B0604020202020204" pitchFamily="34" charset="0"/>
            </a:rPr>
            <a:t>  UMMS workforce trend data  is based on snapshots  taken from annual Affirmative Action Plans  dated April 1st annually.</a:t>
          </a:r>
        </a:p>
        <a:p>
          <a:endParaRPr lang="en-US" sz="1800" baseline="0">
            <a:latin typeface="Arial" panose="020B0604020202020204" pitchFamily="34" charset="0"/>
            <a:cs typeface="Arial" panose="020B0604020202020204" pitchFamily="34" charset="0"/>
          </a:endParaRPr>
        </a:p>
        <a:p>
          <a:r>
            <a:rPr lang="en-US" sz="1800" baseline="0">
              <a:latin typeface="Arial" panose="020B0604020202020204" pitchFamily="34" charset="0"/>
              <a:cs typeface="Arial" panose="020B0604020202020204" pitchFamily="34" charset="0"/>
            </a:rPr>
            <a:t>Not included:  Post Docs and Residents (selected as part of training programs). per diems and non benefited</a:t>
          </a:r>
        </a:p>
        <a:p>
          <a:endParaRPr lang="en-US" sz="1800" baseline="0">
            <a:latin typeface="Arial" panose="020B0604020202020204" pitchFamily="34" charset="0"/>
            <a:cs typeface="Arial" panose="020B0604020202020204" pitchFamily="34" charset="0"/>
          </a:endParaRPr>
        </a:p>
        <a:p>
          <a:r>
            <a:rPr lang="en-US" sz="1800" baseline="0">
              <a:latin typeface="Arial" panose="020B0604020202020204" pitchFamily="34" charset="0"/>
              <a:cs typeface="Arial" panose="020B0604020202020204" pitchFamily="34" charset="0"/>
            </a:rPr>
            <a:t>Faculty:  Dual docs are not included in the 2016 calculations.  Voluntary faculty and faculty  with primary administrative responsibilities are not included.</a:t>
          </a:r>
        </a:p>
        <a:p>
          <a:endParaRPr lang="en-US" sz="1800" baseline="0">
            <a:latin typeface="Arial" panose="020B0604020202020204" pitchFamily="34" charset="0"/>
            <a:cs typeface="Arial" panose="020B0604020202020204" pitchFamily="34" charset="0"/>
          </a:endParaRPr>
        </a:p>
        <a:p>
          <a:r>
            <a:rPr lang="en-US" sz="1800" baseline="0">
              <a:latin typeface="Arial" panose="020B0604020202020204" pitchFamily="34" charset="0"/>
              <a:cs typeface="Arial" panose="020B0604020202020204" pitchFamily="34" charset="0"/>
            </a:rPr>
            <a:t>  </a:t>
          </a:r>
        </a:p>
      </xdr:txBody>
    </xdr:sp>
    <xdr:clientData/>
  </xdr:twoCellAnchor>
  <xdr:twoCellAnchor>
    <xdr:from>
      <xdr:col>22</xdr:col>
      <xdr:colOff>228600</xdr:colOff>
      <xdr:row>8</xdr:row>
      <xdr:rowOff>180974</xdr:rowOff>
    </xdr:from>
    <xdr:to>
      <xdr:col>30</xdr:col>
      <xdr:colOff>57150</xdr:colOff>
      <xdr:row>27</xdr:row>
      <xdr:rowOff>47624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171449</xdr:colOff>
      <xdr:row>28</xdr:row>
      <xdr:rowOff>76199</xdr:rowOff>
    </xdr:from>
    <xdr:to>
      <xdr:col>30</xdr:col>
      <xdr:colOff>76200</xdr:colOff>
      <xdr:row>48</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DIO%20Effectiveness%20Metrics%20and%20Data/1%20Dashboards%20-%20Current%20Reports/UMMS/UMMS%20EEO6%20%20Workforce%20Profile%20%20Analysis%20%202013%20-%202016%201101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Profile Summary - all years"/>
      <sheetName val="2013"/>
      <sheetName val="2014 "/>
      <sheetName val="2015"/>
      <sheetName val="2016"/>
      <sheetName val="2016 Formated Report for Nov 16"/>
      <sheetName val="2016 Formated Report Charts onl"/>
    </sheetNames>
    <sheetDataSet>
      <sheetData sheetId="0"/>
      <sheetData sheetId="1">
        <row r="10">
          <cell r="B10" t="str">
            <v>Black</v>
          </cell>
          <cell r="C10" t="str">
            <v>Asian</v>
          </cell>
          <cell r="D10" t="str">
            <v>Native American</v>
          </cell>
          <cell r="E10" t="str">
            <v>Hispanic</v>
          </cell>
          <cell r="F10" t="str">
            <v>NHPI</v>
          </cell>
          <cell r="G10" t="str">
            <v>White</v>
          </cell>
          <cell r="H10" t="str">
            <v>Two or More</v>
          </cell>
        </row>
        <row r="11">
          <cell r="A11">
            <v>2013</v>
          </cell>
          <cell r="B11">
            <v>5.2832149662220683E-2</v>
          </cell>
          <cell r="C11">
            <v>0.12004157283907847</v>
          </cell>
          <cell r="D11">
            <v>1.7322016282695306E-3</v>
          </cell>
          <cell r="E11">
            <v>4.6249783474796469E-2</v>
          </cell>
          <cell r="F11">
            <v>5.1966048848085919E-4</v>
          </cell>
          <cell r="G11">
            <v>0.77862463190715403</v>
          </cell>
          <cell r="H11">
            <v>0</v>
          </cell>
        </row>
        <row r="12">
          <cell r="A12">
            <v>2014</v>
          </cell>
          <cell r="B12">
            <v>4.4401544401544403E-2</v>
          </cell>
          <cell r="C12">
            <v>0.13963963963963963</v>
          </cell>
          <cell r="D12">
            <v>1.5015015015015015E-3</v>
          </cell>
          <cell r="E12">
            <v>4.5474045474045474E-2</v>
          </cell>
          <cell r="F12">
            <v>2.145002145002145E-4</v>
          </cell>
          <cell r="G12">
            <v>0.76876876876876876</v>
          </cell>
          <cell r="H12">
            <v>0</v>
          </cell>
        </row>
        <row r="13">
          <cell r="A13">
            <v>2015</v>
          </cell>
          <cell r="B13">
            <v>4.0598775232479019E-2</v>
          </cell>
          <cell r="C13">
            <v>0.14878657291902925</v>
          </cell>
          <cell r="D13">
            <v>2.2680880018144706E-3</v>
          </cell>
          <cell r="E13">
            <v>5.0124744840099794E-2</v>
          </cell>
          <cell r="F13">
            <v>0</v>
          </cell>
          <cell r="G13">
            <v>0.75822181900657748</v>
          </cell>
          <cell r="H13">
            <v>0</v>
          </cell>
        </row>
        <row r="18">
          <cell r="B18" t="str">
            <v>Female</v>
          </cell>
          <cell r="C18" t="str">
            <v>Male</v>
          </cell>
        </row>
        <row r="19">
          <cell r="A19">
            <v>2013</v>
          </cell>
          <cell r="B19">
            <v>0.61995496275766504</v>
          </cell>
          <cell r="C19">
            <v>0.38004503724233496</v>
          </cell>
        </row>
        <row r="20">
          <cell r="A20">
            <v>2014</v>
          </cell>
          <cell r="B20">
            <v>0.59330759330759331</v>
          </cell>
          <cell r="C20">
            <v>0.40669240669240669</v>
          </cell>
        </row>
        <row r="21">
          <cell r="A21">
            <v>2015</v>
          </cell>
          <cell r="B21">
            <v>0.59355863007484688</v>
          </cell>
          <cell r="C21">
            <v>0.40644136992515312</v>
          </cell>
        </row>
      </sheetData>
      <sheetData sheetId="2">
        <row r="20">
          <cell r="B20" t="str">
            <v>Black</v>
          </cell>
          <cell r="C20" t="str">
            <v>Asian</v>
          </cell>
          <cell r="D20" t="str">
            <v>Native American</v>
          </cell>
          <cell r="E20" t="str">
            <v>Hispanic</v>
          </cell>
          <cell r="F20" t="str">
            <v>NHPI</v>
          </cell>
          <cell r="G20" t="str">
            <v>White</v>
          </cell>
        </row>
        <row r="21">
          <cell r="B21">
            <v>5.2832149662220683E-2</v>
          </cell>
          <cell r="C21">
            <v>0.12004157283907847</v>
          </cell>
          <cell r="D21">
            <v>1.7322016282695306E-3</v>
          </cell>
          <cell r="E21">
            <v>4.6249783474796469E-2</v>
          </cell>
          <cell r="F21">
            <v>5.1966048848085919E-4</v>
          </cell>
          <cell r="G21">
            <v>0.77862463190715403</v>
          </cell>
          <cell r="H21">
            <v>0</v>
          </cell>
        </row>
        <row r="28">
          <cell r="B28">
            <v>3.5294117647058823E-2</v>
          </cell>
          <cell r="C28">
            <v>1.1764705882352941E-2</v>
          </cell>
          <cell r="D28">
            <v>0</v>
          </cell>
          <cell r="E28">
            <v>2.3529411764705882E-2</v>
          </cell>
          <cell r="F28">
            <v>0</v>
          </cell>
          <cell r="G28">
            <v>0</v>
          </cell>
          <cell r="H28">
            <v>0.92941176470588238</v>
          </cell>
        </row>
        <row r="29">
          <cell r="B29">
            <v>1.7446471054718478E-2</v>
          </cell>
          <cell r="C29">
            <v>0.18715305313243458</v>
          </cell>
          <cell r="D29">
            <v>7.9302141157811261E-4</v>
          </cell>
          <cell r="E29">
            <v>3.3306899286280729E-2</v>
          </cell>
          <cell r="F29">
            <v>0</v>
          </cell>
          <cell r="G29">
            <v>0</v>
          </cell>
          <cell r="H29">
            <v>0.76130055511498806</v>
          </cell>
        </row>
        <row r="30">
          <cell r="B30">
            <v>4.2920353982300888E-2</v>
          </cell>
          <cell r="C30">
            <v>0.1168141592920354</v>
          </cell>
          <cell r="D30">
            <v>1.7699115044247787E-3</v>
          </cell>
          <cell r="E30">
            <v>3.5840707964601773E-2</v>
          </cell>
          <cell r="F30">
            <v>8.8495575221238937E-4</v>
          </cell>
          <cell r="G30">
            <v>0</v>
          </cell>
          <cell r="H30">
            <v>0.80176991150442478</v>
          </cell>
        </row>
        <row r="31">
          <cell r="B31">
            <v>5.1999999999999998E-2</v>
          </cell>
          <cell r="C31">
            <v>6.8000000000000005E-2</v>
          </cell>
          <cell r="D31">
            <v>2.6666666666666666E-3</v>
          </cell>
          <cell r="E31">
            <v>0.08</v>
          </cell>
          <cell r="F31">
            <v>1.3333333333333333E-3</v>
          </cell>
          <cell r="G31">
            <v>0</v>
          </cell>
          <cell r="H31">
            <v>0.79600000000000004</v>
          </cell>
        </row>
        <row r="32">
          <cell r="B32">
            <v>0.11043478260869566</v>
          </cell>
          <cell r="C32">
            <v>0.12173913043478261</v>
          </cell>
          <cell r="D32">
            <v>2.6086956521739132E-3</v>
          </cell>
          <cell r="E32">
            <v>4.4347826086956518E-2</v>
          </cell>
          <cell r="F32">
            <v>0</v>
          </cell>
          <cell r="G32">
            <v>0</v>
          </cell>
          <cell r="H32">
            <v>0.72086956521739132</v>
          </cell>
        </row>
        <row r="33">
          <cell r="B33">
            <v>2.0134228187919462E-2</v>
          </cell>
          <cell r="C33">
            <v>0</v>
          </cell>
          <cell r="D33">
            <v>0</v>
          </cell>
          <cell r="E33">
            <v>3.3557046979865772E-2</v>
          </cell>
          <cell r="F33">
            <v>0</v>
          </cell>
          <cell r="G33">
            <v>0</v>
          </cell>
          <cell r="H33">
            <v>0.94630872483221473</v>
          </cell>
        </row>
        <row r="34">
          <cell r="B34">
            <v>0.11864406779661017</v>
          </cell>
          <cell r="C34">
            <v>8.4745762711864406E-3</v>
          </cell>
          <cell r="D34">
            <v>0</v>
          </cell>
          <cell r="E34">
            <v>0.22033898305084745</v>
          </cell>
          <cell r="F34">
            <v>0</v>
          </cell>
          <cell r="G34">
            <v>0</v>
          </cell>
          <cell r="H34">
            <v>0.65254237288135597</v>
          </cell>
        </row>
        <row r="35">
          <cell r="B35">
            <v>5.2832149662220683E-2</v>
          </cell>
          <cell r="C35">
            <v>0.12004157283907847</v>
          </cell>
          <cell r="D35">
            <v>1.7322016282695306E-3</v>
          </cell>
          <cell r="E35">
            <v>4.6249783474796469E-2</v>
          </cell>
          <cell r="F35">
            <v>5.1966048848085919E-4</v>
          </cell>
          <cell r="G35">
            <v>0</v>
          </cell>
          <cell r="H35">
            <v>0.77862463190715403</v>
          </cell>
        </row>
        <row r="64">
          <cell r="B64">
            <v>0.49411764705882355</v>
          </cell>
          <cell r="C64">
            <v>0.50588235294117645</v>
          </cell>
        </row>
        <row r="65">
          <cell r="B65">
            <v>0.40285487708168122</v>
          </cell>
          <cell r="C65">
            <v>0.59714512291831878</v>
          </cell>
        </row>
        <row r="66">
          <cell r="B66">
            <v>0.69469026548672563</v>
          </cell>
          <cell r="C66">
            <v>0.30530973451327431</v>
          </cell>
        </row>
        <row r="67">
          <cell r="B67">
            <v>0.84</v>
          </cell>
          <cell r="C67">
            <v>0.16</v>
          </cell>
        </row>
        <row r="68">
          <cell r="B68">
            <v>0.68</v>
          </cell>
          <cell r="C68">
            <v>0.32</v>
          </cell>
        </row>
        <row r="69">
          <cell r="B69">
            <v>2.0134228187919462E-2</v>
          </cell>
          <cell r="C69">
            <v>0.97986577181208057</v>
          </cell>
        </row>
        <row r="70">
          <cell r="B70">
            <v>0.3728813559322034</v>
          </cell>
          <cell r="C70">
            <v>0.6271186440677966</v>
          </cell>
        </row>
        <row r="71">
          <cell r="B71">
            <v>0.61995496275766504</v>
          </cell>
          <cell r="C71">
            <v>0.38004503724233502</v>
          </cell>
        </row>
        <row r="76">
          <cell r="B76">
            <v>0.61995496275766504</v>
          </cell>
          <cell r="C76">
            <v>0.38004503724233496</v>
          </cell>
        </row>
      </sheetData>
      <sheetData sheetId="3">
        <row r="21">
          <cell r="B21">
            <v>4.4401544401544403E-2</v>
          </cell>
          <cell r="C21">
            <v>0.13963963963963963</v>
          </cell>
          <cell r="D21">
            <v>1.5015015015015015E-3</v>
          </cell>
          <cell r="E21">
            <v>4.5474045474045474E-2</v>
          </cell>
          <cell r="F21">
            <v>2.145002145002145E-4</v>
          </cell>
          <cell r="G21">
            <v>0.76876876876876876</v>
          </cell>
          <cell r="H21">
            <v>0</v>
          </cell>
        </row>
        <row r="28">
          <cell r="B28">
            <v>5.2631578947368418E-2</v>
          </cell>
          <cell r="C28">
            <v>1.3157894736842105E-2</v>
          </cell>
          <cell r="D28">
            <v>0</v>
          </cell>
          <cell r="E28">
            <v>1.3157894736842105E-2</v>
          </cell>
          <cell r="F28">
            <v>0</v>
          </cell>
          <cell r="G28">
            <v>0</v>
          </cell>
          <cell r="H28">
            <v>0.92105263157894735</v>
          </cell>
        </row>
        <row r="29">
          <cell r="B29">
            <v>1.8488745980707395E-2</v>
          </cell>
          <cell r="C29">
            <v>0.18729903536977491</v>
          </cell>
          <cell r="D29">
            <v>0</v>
          </cell>
          <cell r="E29">
            <v>3.4565916398713828E-2</v>
          </cell>
          <cell r="F29">
            <v>0</v>
          </cell>
          <cell r="G29">
            <v>0</v>
          </cell>
          <cell r="H29">
            <v>0.75964630225080387</v>
          </cell>
        </row>
        <row r="30">
          <cell r="B30">
            <v>3.3962264150943396E-2</v>
          </cell>
          <cell r="C30">
            <v>0.13908355795148247</v>
          </cell>
          <cell r="D30">
            <v>5.3908355795148253E-4</v>
          </cell>
          <cell r="E30">
            <v>3.6118598382749327E-2</v>
          </cell>
          <cell r="F30">
            <v>5.3908355795148253E-4</v>
          </cell>
          <cell r="G30">
            <v>0</v>
          </cell>
          <cell r="H30">
            <v>0.78975741239892183</v>
          </cell>
        </row>
        <row r="31">
          <cell r="B31">
            <v>6.6176470588235295E-2</v>
          </cell>
          <cell r="C31">
            <v>4.6568627450980393E-2</v>
          </cell>
          <cell r="D31">
            <v>7.3529411764705881E-3</v>
          </cell>
          <cell r="E31">
            <v>0.10049019607843138</v>
          </cell>
          <cell r="F31">
            <v>0</v>
          </cell>
          <cell r="G31">
            <v>0</v>
          </cell>
          <cell r="H31">
            <v>0.77941176470588236</v>
          </cell>
        </row>
        <row r="32">
          <cell r="B32">
            <v>9.2215568862275443E-2</v>
          </cell>
          <cell r="C32">
            <v>0.16766467065868262</v>
          </cell>
          <cell r="D32">
            <v>3.592814371257485E-3</v>
          </cell>
          <cell r="E32">
            <v>3.7125748502994015E-2</v>
          </cell>
          <cell r="F32">
            <v>0</v>
          </cell>
          <cell r="G32">
            <v>0</v>
          </cell>
          <cell r="H32">
            <v>0.69940119760479047</v>
          </cell>
        </row>
        <row r="33">
          <cell r="B33">
            <v>1.3793103448275862E-2</v>
          </cell>
          <cell r="C33">
            <v>0</v>
          </cell>
          <cell r="D33">
            <v>0</v>
          </cell>
          <cell r="E33">
            <v>3.4482758620689655E-2</v>
          </cell>
          <cell r="F33">
            <v>0</v>
          </cell>
          <cell r="G33">
            <v>0</v>
          </cell>
          <cell r="H33">
            <v>0.9517241379310345</v>
          </cell>
        </row>
        <row r="34">
          <cell r="B34">
            <v>0.1111111111111111</v>
          </cell>
          <cell r="C34">
            <v>0</v>
          </cell>
          <cell r="D34">
            <v>0</v>
          </cell>
          <cell r="E34">
            <v>0.24242424242424243</v>
          </cell>
          <cell r="F34">
            <v>0</v>
          </cell>
          <cell r="G34">
            <v>0</v>
          </cell>
          <cell r="H34">
            <v>0.64646464646464652</v>
          </cell>
        </row>
        <row r="35">
          <cell r="B35">
            <v>4.4401544401544403E-2</v>
          </cell>
          <cell r="C35">
            <v>0.13963963963963963</v>
          </cell>
          <cell r="D35">
            <v>1.5015015015015015E-3</v>
          </cell>
          <cell r="E35">
            <v>4.5474045474045474E-2</v>
          </cell>
          <cell r="F35">
            <v>2.145002145002145E-4</v>
          </cell>
          <cell r="G35">
            <v>0</v>
          </cell>
          <cell r="H35">
            <v>0.76876876876876876</v>
          </cell>
        </row>
        <row r="64">
          <cell r="B64">
            <v>0.5</v>
          </cell>
          <cell r="C64">
            <v>0.5</v>
          </cell>
        </row>
        <row r="65">
          <cell r="B65">
            <v>0.41800643086816719</v>
          </cell>
          <cell r="C65">
            <v>0.58199356913183276</v>
          </cell>
        </row>
        <row r="66">
          <cell r="B66">
            <v>0.68840970350404318</v>
          </cell>
          <cell r="C66">
            <v>0.31159029649595688</v>
          </cell>
        </row>
        <row r="67">
          <cell r="B67">
            <v>0.91176470588235292</v>
          </cell>
          <cell r="C67">
            <v>8.8235294117647065E-2</v>
          </cell>
        </row>
        <row r="68">
          <cell r="B68">
            <v>0.62634730538922156</v>
          </cell>
          <cell r="C68">
            <v>0.37365269461077844</v>
          </cell>
        </row>
        <row r="69">
          <cell r="B69">
            <v>1.3793103448275862E-2</v>
          </cell>
          <cell r="C69">
            <v>0.98620689655172411</v>
          </cell>
        </row>
        <row r="70">
          <cell r="B70">
            <v>0.34343434343434343</v>
          </cell>
          <cell r="C70">
            <v>0.65656565656565657</v>
          </cell>
        </row>
        <row r="71">
          <cell r="B71">
            <v>0.59330759330759331</v>
          </cell>
          <cell r="C71">
            <v>0.40669240669240669</v>
          </cell>
        </row>
        <row r="76">
          <cell r="B76">
            <v>0.59330759330759331</v>
          </cell>
          <cell r="C76">
            <v>0.40669240669240669</v>
          </cell>
        </row>
      </sheetData>
      <sheetData sheetId="4">
        <row r="21">
          <cell r="B21">
            <v>4.0598775232479019E-2</v>
          </cell>
          <cell r="C21">
            <v>0.14878657291902925</v>
          </cell>
          <cell r="D21">
            <v>2.2680880018144706E-3</v>
          </cell>
          <cell r="E21">
            <v>5.0124744840099794E-2</v>
          </cell>
          <cell r="F21">
            <v>0</v>
          </cell>
          <cell r="G21">
            <v>0.75822181900657748</v>
          </cell>
          <cell r="H21">
            <v>0</v>
          </cell>
        </row>
        <row r="25">
          <cell r="B25">
            <v>5.2600000000000001E-2</v>
          </cell>
          <cell r="C25">
            <v>1.32E-2</v>
          </cell>
          <cell r="D25">
            <v>0</v>
          </cell>
          <cell r="E25">
            <v>1.32E-2</v>
          </cell>
          <cell r="F25">
            <v>0</v>
          </cell>
          <cell r="G25">
            <v>0</v>
          </cell>
          <cell r="H25">
            <v>0.92105263157894735</v>
          </cell>
        </row>
        <row r="26">
          <cell r="B26">
            <v>1.8200000000000001E-2</v>
          </cell>
          <cell r="C26">
            <v>0.19719999999999999</v>
          </cell>
          <cell r="D26">
            <v>0</v>
          </cell>
          <cell r="E26">
            <v>3.39E-2</v>
          </cell>
          <cell r="F26">
            <v>0</v>
          </cell>
          <cell r="G26">
            <v>0</v>
          </cell>
          <cell r="H26">
            <v>0.75065160729800173</v>
          </cell>
        </row>
        <row r="27">
          <cell r="B27">
            <v>3.39E-2</v>
          </cell>
          <cell r="C27">
            <v>0.14949999999999999</v>
          </cell>
          <cell r="D27">
            <v>2.7000000000000001E-3</v>
          </cell>
          <cell r="E27">
            <v>4.41E-2</v>
          </cell>
          <cell r="F27">
            <v>0</v>
          </cell>
          <cell r="G27">
            <v>0</v>
          </cell>
          <cell r="H27">
            <v>0.76976869284561589</v>
          </cell>
        </row>
        <row r="28">
          <cell r="B28">
            <v>7.3599999999999999E-2</v>
          </cell>
          <cell r="C28">
            <v>4.0899999999999999E-2</v>
          </cell>
          <cell r="D28">
            <v>8.2000000000000007E-3</v>
          </cell>
          <cell r="E28">
            <v>0.109</v>
          </cell>
          <cell r="F28">
            <v>0</v>
          </cell>
          <cell r="G28">
            <v>0</v>
          </cell>
          <cell r="H28">
            <v>0.76839237057220711</v>
          </cell>
        </row>
        <row r="29">
          <cell r="B29">
            <v>7.5499999999999998E-2</v>
          </cell>
          <cell r="C29">
            <v>0.18190000000000001</v>
          </cell>
          <cell r="D29">
            <v>2.7000000000000001E-3</v>
          </cell>
          <cell r="E29">
            <v>4.7199999999999999E-2</v>
          </cell>
          <cell r="F29">
            <v>0</v>
          </cell>
          <cell r="G29">
            <v>0</v>
          </cell>
          <cell r="H29">
            <v>0.69272237196765496</v>
          </cell>
        </row>
        <row r="30">
          <cell r="B30">
            <v>2.2200000000000001E-2</v>
          </cell>
          <cell r="C30">
            <v>0</v>
          </cell>
          <cell r="D30">
            <v>0</v>
          </cell>
          <cell r="E30">
            <v>2.9600000000000001E-2</v>
          </cell>
          <cell r="F30">
            <v>0</v>
          </cell>
          <cell r="G30">
            <v>0</v>
          </cell>
          <cell r="H30">
            <v>0.94814814814814818</v>
          </cell>
        </row>
        <row r="31">
          <cell r="B31">
            <v>6.3299999999999995E-2</v>
          </cell>
          <cell r="C31">
            <v>0</v>
          </cell>
          <cell r="D31">
            <v>0</v>
          </cell>
          <cell r="E31">
            <v>0.25319999999999998</v>
          </cell>
          <cell r="F31">
            <v>0</v>
          </cell>
          <cell r="G31">
            <v>0</v>
          </cell>
          <cell r="H31">
            <v>0.68354430379746833</v>
          </cell>
        </row>
        <row r="32">
          <cell r="B32">
            <v>4.0598775232479019E-2</v>
          </cell>
          <cell r="C32">
            <v>0.14878657291902925</v>
          </cell>
          <cell r="D32">
            <v>2.2680880018144706E-3</v>
          </cell>
          <cell r="E32">
            <v>5.0124744840099794E-2</v>
          </cell>
          <cell r="F32">
            <v>0</v>
          </cell>
          <cell r="G32">
            <v>0</v>
          </cell>
          <cell r="H32">
            <v>0.75822181900657748</v>
          </cell>
        </row>
        <row r="64">
          <cell r="B64">
            <v>0.52631578947368418</v>
          </cell>
          <cell r="C64">
            <v>0.47368421052631576</v>
          </cell>
        </row>
        <row r="65">
          <cell r="B65">
            <v>0.40573414422241527</v>
          </cell>
          <cell r="C65">
            <v>0.59426585577758473</v>
          </cell>
        </row>
        <row r="66">
          <cell r="B66">
            <v>0.68639053254437865</v>
          </cell>
          <cell r="C66">
            <v>0.31360946745562129</v>
          </cell>
        </row>
        <row r="67">
          <cell r="B67">
            <v>0.93188010899182561</v>
          </cell>
          <cell r="C67">
            <v>6.8119891008174394E-2</v>
          </cell>
        </row>
        <row r="68">
          <cell r="B68">
            <v>0.61994609164420489</v>
          </cell>
          <cell r="C68">
            <v>0.38005390835579517</v>
          </cell>
        </row>
        <row r="69">
          <cell r="B69">
            <v>1.4814814814814815E-2</v>
          </cell>
          <cell r="C69">
            <v>0.98518518518518516</v>
          </cell>
        </row>
        <row r="70">
          <cell r="B70">
            <v>0.379746835443038</v>
          </cell>
          <cell r="C70">
            <v>0.620253164556962</v>
          </cell>
        </row>
        <row r="71">
          <cell r="B71">
            <v>0.59355863007484688</v>
          </cell>
          <cell r="C71">
            <v>0.40644136992515312</v>
          </cell>
        </row>
        <row r="76">
          <cell r="B76">
            <v>0.59355863007484688</v>
          </cell>
          <cell r="C76">
            <v>0.40644136992515312</v>
          </cell>
        </row>
      </sheetData>
      <sheetData sheetId="5">
        <row r="25">
          <cell r="B25">
            <v>2.8301886792452831E-2</v>
          </cell>
          <cell r="C25">
            <v>6.6037735849056603E-2</v>
          </cell>
          <cell r="D25">
            <v>0</v>
          </cell>
          <cell r="E25">
            <v>2.8301886792452831E-2</v>
          </cell>
          <cell r="F25">
            <v>0</v>
          </cell>
          <cell r="G25">
            <v>0</v>
          </cell>
          <cell r="H25">
            <v>0.87735849056603776</v>
          </cell>
        </row>
        <row r="26">
          <cell r="B26">
            <v>1.858736059479554E-2</v>
          </cell>
          <cell r="C26">
            <v>0.20074349442379183</v>
          </cell>
          <cell r="D26">
            <v>0</v>
          </cell>
          <cell r="E26">
            <v>3.9033457249070633E-2</v>
          </cell>
          <cell r="F26">
            <v>0</v>
          </cell>
          <cell r="G26">
            <v>0</v>
          </cell>
          <cell r="H26">
            <v>0.74163568773234201</v>
          </cell>
        </row>
        <row r="27">
          <cell r="B27">
            <v>3.5728623042954634E-2</v>
          </cell>
          <cell r="C27">
            <v>0.18506623845845041</v>
          </cell>
          <cell r="D27">
            <v>1.2043356081894822E-3</v>
          </cell>
          <cell r="E27">
            <v>4.4158972300281013E-2</v>
          </cell>
          <cell r="F27">
            <v>8.0289040545965479E-4</v>
          </cell>
          <cell r="G27">
            <v>0</v>
          </cell>
          <cell r="H27">
            <v>0.73303894018466476</v>
          </cell>
        </row>
        <row r="28">
          <cell r="B28">
            <v>7.1225071225071226E-2</v>
          </cell>
          <cell r="C28">
            <v>5.128205128205128E-2</v>
          </cell>
          <cell r="D28">
            <v>8.5470085470085479E-3</v>
          </cell>
          <cell r="E28">
            <v>0.10541310541310542</v>
          </cell>
          <cell r="F28">
            <v>0</v>
          </cell>
          <cell r="G28">
            <v>0</v>
          </cell>
          <cell r="H28">
            <v>0.76353276353276356</v>
          </cell>
        </row>
        <row r="29">
          <cell r="B29">
            <v>8.5714285714285715E-2</v>
          </cell>
          <cell r="C29">
            <v>0.17959183673469387</v>
          </cell>
          <cell r="D29">
            <v>2.7210884353741495E-3</v>
          </cell>
          <cell r="E29">
            <v>5.3061224489795916E-2</v>
          </cell>
          <cell r="F29">
            <v>2.7210884353741495E-3</v>
          </cell>
          <cell r="G29">
            <v>0</v>
          </cell>
          <cell r="H29">
            <v>0.67619047619047623</v>
          </cell>
        </row>
        <row r="30">
          <cell r="B30">
            <v>2.2727272727272728E-2</v>
          </cell>
          <cell r="C30">
            <v>0</v>
          </cell>
          <cell r="D30">
            <v>0</v>
          </cell>
          <cell r="E30">
            <v>3.0303030303030304E-2</v>
          </cell>
          <cell r="F30">
            <v>0</v>
          </cell>
          <cell r="G30">
            <v>0</v>
          </cell>
          <cell r="H30">
            <v>0.94696969696969702</v>
          </cell>
        </row>
        <row r="31">
          <cell r="B31">
            <v>6.4935064935064929E-2</v>
          </cell>
          <cell r="C31">
            <v>0</v>
          </cell>
          <cell r="D31">
            <v>0</v>
          </cell>
          <cell r="E31">
            <v>0.25974025974025972</v>
          </cell>
          <cell r="F31">
            <v>0</v>
          </cell>
          <cell r="G31">
            <v>0</v>
          </cell>
          <cell r="H31">
            <v>0.67532467532467533</v>
          </cell>
        </row>
        <row r="32">
          <cell r="B32">
            <v>4.4695259593679461E-2</v>
          </cell>
          <cell r="C32">
            <v>0.16388261851015801</v>
          </cell>
          <cell r="D32">
            <v>1.8058690744920992E-3</v>
          </cell>
          <cell r="E32">
            <v>5.2821670428893908E-2</v>
          </cell>
          <cell r="F32">
            <v>9.0293453724604961E-4</v>
          </cell>
          <cell r="G32">
            <v>0</v>
          </cell>
          <cell r="H32">
            <v>0.73589164785553052</v>
          </cell>
        </row>
        <row r="60">
          <cell r="B60">
            <v>0.47169811320754718</v>
          </cell>
          <cell r="C60">
            <v>0.52830188679245282</v>
          </cell>
        </row>
        <row r="61">
          <cell r="B61">
            <v>0.43866171003717475</v>
          </cell>
          <cell r="C61">
            <v>0.56133828996282531</v>
          </cell>
        </row>
        <row r="62">
          <cell r="B62">
            <v>0.64150943396226412</v>
          </cell>
          <cell r="C62">
            <v>0.35849056603773582</v>
          </cell>
        </row>
        <row r="63">
          <cell r="B63">
            <v>0.93732193732193736</v>
          </cell>
          <cell r="C63">
            <v>6.2678062678062682E-2</v>
          </cell>
        </row>
        <row r="64">
          <cell r="B64">
            <v>0.59455782312925165</v>
          </cell>
          <cell r="C64">
            <v>0.40544217687074829</v>
          </cell>
        </row>
        <row r="65">
          <cell r="B65">
            <v>7.575757575757576E-3</v>
          </cell>
          <cell r="C65">
            <v>0.99242424242424243</v>
          </cell>
        </row>
        <row r="66">
          <cell r="B66">
            <v>0.38961038961038963</v>
          </cell>
          <cell r="C66">
            <v>0.61038961038961037</v>
          </cell>
        </row>
        <row r="67">
          <cell r="B67">
            <v>0.60519187358916482</v>
          </cell>
          <cell r="C67">
            <v>0.39480812641083524</v>
          </cell>
        </row>
        <row r="72">
          <cell r="B72">
            <v>0.60519187358916482</v>
          </cell>
          <cell r="C72">
            <v>0.39480812641083518</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tabSelected="1" view="pageLayout" topLeftCell="A9" zoomScale="30" zoomScaleNormal="100" zoomScalePageLayoutView="30" workbookViewId="0">
      <selection activeCell="K65" sqref="K65"/>
    </sheetView>
  </sheetViews>
  <sheetFormatPr defaultRowHeight="15" x14ac:dyDescent="0.25"/>
  <cols>
    <col min="1" max="1" width="56.140625" customWidth="1"/>
    <col min="2" max="2" width="20.140625" customWidth="1"/>
    <col min="3" max="3" width="18" customWidth="1"/>
    <col min="4" max="4" width="17" bestFit="1" customWidth="1"/>
    <col min="5" max="5" width="18.85546875" customWidth="1"/>
    <col min="6" max="6" width="10.5703125" bestFit="1" customWidth="1"/>
    <col min="7" max="7" width="20.85546875" customWidth="1"/>
    <col min="8" max="8" width="14.85546875" customWidth="1"/>
    <col min="9" max="9" width="3.5703125" customWidth="1"/>
    <col min="10" max="10" width="3.28515625" customWidth="1"/>
    <col min="11" max="11" width="55.85546875" customWidth="1"/>
    <col min="12" max="12" width="18" customWidth="1"/>
    <col min="13" max="13" width="18.7109375" customWidth="1"/>
    <col min="14" max="14" width="20.5703125" customWidth="1"/>
    <col min="15" max="15" width="22" customWidth="1"/>
    <col min="16" max="16" width="3" customWidth="1"/>
    <col min="17" max="17" width="67.5703125" customWidth="1"/>
    <col min="18" max="18" width="19.5703125" customWidth="1"/>
    <col min="19" max="19" width="19" customWidth="1"/>
    <col min="20" max="20" width="16.5703125" customWidth="1"/>
    <col min="21" max="21" width="17.7109375" customWidth="1"/>
    <col min="22" max="22" width="9.28515625" customWidth="1"/>
  </cols>
  <sheetData>
    <row r="1" spans="1:22" x14ac:dyDescent="0.25">
      <c r="A1" s="1" t="s">
        <v>0</v>
      </c>
      <c r="B1" s="2"/>
      <c r="C1" s="2"/>
      <c r="D1" s="2"/>
      <c r="E1" s="2"/>
      <c r="F1" s="2"/>
      <c r="G1" s="2"/>
      <c r="H1" s="2"/>
      <c r="I1" s="2"/>
      <c r="J1" s="2"/>
      <c r="K1" s="2"/>
      <c r="L1" s="2"/>
      <c r="M1" s="2"/>
      <c r="N1" s="2"/>
      <c r="O1" s="2"/>
      <c r="P1" s="2"/>
      <c r="Q1" s="2"/>
      <c r="R1" s="2"/>
      <c r="S1" s="2"/>
      <c r="T1" s="2"/>
      <c r="U1" s="2"/>
    </row>
    <row r="2" spans="1:22" x14ac:dyDescent="0.25">
      <c r="A2" s="2"/>
      <c r="B2" s="2"/>
      <c r="C2" s="2"/>
      <c r="D2" s="2"/>
      <c r="E2" s="2"/>
      <c r="F2" s="2"/>
      <c r="G2" s="2"/>
      <c r="H2" s="2"/>
      <c r="I2" s="2"/>
      <c r="J2" s="2"/>
      <c r="K2" s="2"/>
      <c r="L2" s="2"/>
      <c r="M2" s="2"/>
      <c r="N2" s="2"/>
      <c r="O2" s="2"/>
      <c r="P2" s="2"/>
      <c r="Q2" s="2"/>
      <c r="R2" s="2"/>
      <c r="S2" s="2"/>
      <c r="T2" s="2"/>
      <c r="U2" s="2"/>
    </row>
    <row r="3" spans="1:22" x14ac:dyDescent="0.25">
      <c r="A3" s="2"/>
      <c r="B3" s="2"/>
      <c r="C3" s="2"/>
      <c r="D3" s="2"/>
      <c r="E3" s="2"/>
      <c r="F3" s="2"/>
      <c r="G3" s="2"/>
      <c r="H3" s="2"/>
      <c r="I3" s="2"/>
      <c r="J3" s="2"/>
      <c r="K3" s="2"/>
      <c r="L3" s="2"/>
      <c r="M3" s="2"/>
      <c r="N3" s="2"/>
      <c r="O3" s="2"/>
      <c r="P3" s="2"/>
      <c r="Q3" s="2"/>
      <c r="R3" s="2"/>
      <c r="S3" s="2"/>
      <c r="T3" s="2"/>
      <c r="U3" s="2"/>
    </row>
    <row r="4" spans="1:22" ht="45.75" customHeight="1" x14ac:dyDescent="0.25">
      <c r="A4" s="2"/>
      <c r="B4" s="2"/>
      <c r="C4" s="2"/>
      <c r="D4" s="2"/>
      <c r="E4" s="2"/>
      <c r="F4" s="2"/>
      <c r="G4" s="2"/>
      <c r="H4" s="2"/>
      <c r="I4" s="2"/>
      <c r="J4" s="2"/>
      <c r="K4" s="2"/>
      <c r="L4" s="2"/>
      <c r="M4" s="2"/>
      <c r="N4" s="2"/>
      <c r="O4" s="2"/>
      <c r="P4" s="2"/>
      <c r="Q4" s="2"/>
      <c r="R4" s="2"/>
      <c r="S4" s="2"/>
      <c r="T4" s="2"/>
      <c r="U4" s="2"/>
    </row>
    <row r="5" spans="1:22" ht="26.25" thickBot="1" x14ac:dyDescent="0.4">
      <c r="A5" s="3" t="s">
        <v>1</v>
      </c>
      <c r="B5" s="3"/>
      <c r="C5" s="3"/>
      <c r="D5" s="3"/>
      <c r="E5" s="3"/>
      <c r="F5" s="3"/>
      <c r="G5" s="3"/>
      <c r="H5" s="3"/>
      <c r="I5" s="4"/>
      <c r="J5" s="3"/>
      <c r="K5" s="3"/>
      <c r="L5" s="3"/>
      <c r="M5" s="3"/>
      <c r="N5" s="3"/>
      <c r="O5" s="3"/>
      <c r="P5" s="3"/>
      <c r="Q5" s="3"/>
      <c r="R5" s="3"/>
      <c r="S5" s="3"/>
      <c r="T5" s="3"/>
      <c r="U5" s="3"/>
      <c r="V5" s="3"/>
    </row>
    <row r="6" spans="1:22" ht="32.25" customHeight="1" thickTop="1" thickBot="1" x14ac:dyDescent="0.4">
      <c r="A6" s="5" t="s">
        <v>2</v>
      </c>
      <c r="B6" s="6"/>
      <c r="C6" s="6"/>
      <c r="D6" s="6"/>
      <c r="E6" s="6"/>
      <c r="F6" s="6"/>
      <c r="G6" s="6"/>
      <c r="H6" s="7"/>
      <c r="I6" s="4"/>
      <c r="J6" s="3"/>
      <c r="K6" s="5" t="s">
        <v>3</v>
      </c>
      <c r="L6" s="6"/>
      <c r="M6" s="6"/>
      <c r="N6" s="6"/>
      <c r="O6" s="6"/>
      <c r="P6" s="6"/>
      <c r="Q6" s="6"/>
      <c r="R6" s="6"/>
      <c r="S6" s="6"/>
      <c r="T6" s="6"/>
      <c r="U6" s="7"/>
      <c r="V6" s="3"/>
    </row>
    <row r="7" spans="1:22" ht="26.25" thickTop="1" x14ac:dyDescent="0.35">
      <c r="A7" s="3"/>
      <c r="B7" s="3"/>
      <c r="C7" s="3"/>
      <c r="D7" s="3"/>
      <c r="E7" s="3"/>
      <c r="F7" s="3"/>
      <c r="G7" s="3"/>
      <c r="H7" s="3"/>
      <c r="I7" s="4"/>
      <c r="J7" s="3"/>
      <c r="K7" s="3"/>
      <c r="L7" s="3"/>
      <c r="M7" s="3"/>
      <c r="N7" s="3"/>
      <c r="O7" s="3"/>
      <c r="P7" s="3"/>
      <c r="Q7" s="3"/>
      <c r="R7" s="3"/>
      <c r="S7" s="3"/>
      <c r="T7" s="3"/>
      <c r="U7" s="3"/>
      <c r="V7" s="3"/>
    </row>
    <row r="8" spans="1:22" ht="26.25" x14ac:dyDescent="0.4">
      <c r="A8" s="8" t="s">
        <v>4</v>
      </c>
      <c r="B8" s="9"/>
      <c r="C8" s="10"/>
      <c r="D8" s="9"/>
      <c r="E8" s="9"/>
      <c r="F8" s="3"/>
      <c r="G8" s="3"/>
      <c r="H8" s="3"/>
      <c r="I8" s="3"/>
      <c r="J8" s="11"/>
      <c r="K8" s="12" t="s">
        <v>5</v>
      </c>
      <c r="L8" s="9"/>
      <c r="M8" s="9"/>
      <c r="N8" s="9"/>
      <c r="O8" s="9"/>
      <c r="P8" s="9"/>
      <c r="Q8" s="9"/>
      <c r="R8" s="3"/>
      <c r="S8" s="3"/>
      <c r="T8" s="3"/>
      <c r="U8" s="3"/>
      <c r="V8" s="3"/>
    </row>
    <row r="9" spans="1:22" ht="27" thickBot="1" x14ac:dyDescent="0.45">
      <c r="A9" s="13"/>
      <c r="B9" s="14"/>
      <c r="C9" s="14"/>
      <c r="D9" s="3"/>
      <c r="E9" s="3"/>
      <c r="F9" s="3"/>
      <c r="G9" s="3"/>
      <c r="H9" s="3"/>
      <c r="I9" s="3"/>
      <c r="J9" s="11"/>
      <c r="K9" s="15"/>
      <c r="L9" s="3"/>
      <c r="M9" s="3"/>
      <c r="N9" s="3"/>
      <c r="O9" s="3"/>
      <c r="P9" s="3"/>
      <c r="Q9" s="3"/>
      <c r="R9" s="3"/>
      <c r="S9" s="3"/>
      <c r="T9" s="3"/>
      <c r="U9" s="3"/>
      <c r="V9" s="3"/>
    </row>
    <row r="10" spans="1:22" ht="27" thickBot="1" x14ac:dyDescent="0.45">
      <c r="A10" s="13"/>
      <c r="B10" s="16" t="str">
        <f>'[1]2013'!B20</f>
        <v>Black</v>
      </c>
      <c r="C10" s="17" t="str">
        <f>'[1]2013'!C20</f>
        <v>Asian</v>
      </c>
      <c r="D10" s="17" t="str">
        <f>'[1]2013'!D20</f>
        <v>Native American</v>
      </c>
      <c r="E10" s="17" t="str">
        <f>'[1]2013'!E20</f>
        <v>Hispanic</v>
      </c>
      <c r="F10" s="17" t="str">
        <f>'[1]2013'!F20</f>
        <v>NHPI</v>
      </c>
      <c r="G10" s="17" t="str">
        <f>'[1]2013'!G20</f>
        <v>White</v>
      </c>
      <c r="H10" s="18" t="s">
        <v>6</v>
      </c>
      <c r="I10" s="14"/>
      <c r="J10" s="11"/>
      <c r="K10" s="15" t="s">
        <v>7</v>
      </c>
      <c r="L10" s="3"/>
      <c r="M10" s="3"/>
      <c r="N10" s="3"/>
      <c r="O10" s="3"/>
      <c r="P10" s="3"/>
      <c r="Q10" s="15" t="s">
        <v>8</v>
      </c>
      <c r="R10" s="3"/>
      <c r="S10" s="3"/>
      <c r="T10" s="3"/>
      <c r="U10" s="3"/>
      <c r="V10" s="3"/>
    </row>
    <row r="11" spans="1:22" ht="30.75" customHeight="1" thickBot="1" x14ac:dyDescent="0.45">
      <c r="A11" s="13">
        <v>2013</v>
      </c>
      <c r="B11" s="19">
        <f>'[1]2013'!B21</f>
        <v>5.2832149662220683E-2</v>
      </c>
      <c r="C11" s="20">
        <f>'[1]2013'!C21</f>
        <v>0.12004157283907847</v>
      </c>
      <c r="D11" s="20">
        <f>'[1]2013'!D21</f>
        <v>1.7322016282695306E-3</v>
      </c>
      <c r="E11" s="20">
        <f>'[1]2013'!E21</f>
        <v>4.6249783474796469E-2</v>
      </c>
      <c r="F11" s="20">
        <f>'[1]2013'!F21</f>
        <v>5.1966048848085919E-4</v>
      </c>
      <c r="G11" s="20">
        <f>'[1]2013'!G21</f>
        <v>0.77862463190715403</v>
      </c>
      <c r="H11" s="21">
        <f>'[1]2013'!H21</f>
        <v>0</v>
      </c>
      <c r="I11" s="22"/>
      <c r="J11" s="23"/>
      <c r="K11" s="24" t="s">
        <v>9</v>
      </c>
      <c r="L11" s="25">
        <v>2013</v>
      </c>
      <c r="M11" s="26">
        <v>2014</v>
      </c>
      <c r="N11" s="27">
        <v>2015</v>
      </c>
      <c r="O11" s="27">
        <v>2016</v>
      </c>
      <c r="P11" s="3"/>
      <c r="Q11" s="24" t="s">
        <v>10</v>
      </c>
      <c r="R11" s="25">
        <v>2013</v>
      </c>
      <c r="S11" s="26">
        <v>2014</v>
      </c>
      <c r="T11" s="28">
        <v>2015</v>
      </c>
      <c r="U11" s="28">
        <v>2016</v>
      </c>
      <c r="V11" s="3"/>
    </row>
    <row r="12" spans="1:22" ht="26.25" x14ac:dyDescent="0.4">
      <c r="A12" s="13">
        <v>2014</v>
      </c>
      <c r="B12" s="29">
        <f>'[1]2014 '!B21</f>
        <v>4.4401544401544403E-2</v>
      </c>
      <c r="C12" s="30">
        <f>'[1]2014 '!C21</f>
        <v>0.13963963963963963</v>
      </c>
      <c r="D12" s="30">
        <f>'[1]2014 '!D21</f>
        <v>1.5015015015015015E-3</v>
      </c>
      <c r="E12" s="30">
        <f>'[1]2014 '!E21</f>
        <v>4.5474045474045474E-2</v>
      </c>
      <c r="F12" s="30">
        <f>'[1]2014 '!F21</f>
        <v>2.145002145002145E-4</v>
      </c>
      <c r="G12" s="30">
        <f>'[1]2014 '!G21</f>
        <v>0.76876876876876876</v>
      </c>
      <c r="H12" s="31">
        <f>'[1]2014 '!H21</f>
        <v>0</v>
      </c>
      <c r="I12" s="22"/>
      <c r="J12" s="23"/>
      <c r="K12" s="32" t="s">
        <v>11</v>
      </c>
      <c r="L12" s="33">
        <f>'[1]2013'!C28</f>
        <v>1.1764705882352941E-2</v>
      </c>
      <c r="M12" s="34">
        <f>'[1]2014 '!C28</f>
        <v>1.3157894736842105E-2</v>
      </c>
      <c r="N12" s="34">
        <f>'[1]2015'!C25</f>
        <v>1.32E-2</v>
      </c>
      <c r="O12" s="34">
        <f>'[1]2016'!C25</f>
        <v>6.6037735849056603E-2</v>
      </c>
      <c r="P12" s="3"/>
      <c r="Q12" s="32" t="s">
        <v>11</v>
      </c>
      <c r="R12" s="33">
        <f>'[1]2013'!F28</f>
        <v>0</v>
      </c>
      <c r="S12" s="34">
        <f>'[1]2014 '!F28</f>
        <v>0</v>
      </c>
      <c r="T12" s="34">
        <f>'[1]2015'!F25</f>
        <v>0</v>
      </c>
      <c r="U12" s="34">
        <f>'[1]2016'!F25</f>
        <v>0</v>
      </c>
      <c r="V12" s="3"/>
    </row>
    <row r="13" spans="1:22" ht="26.25" x14ac:dyDescent="0.4">
      <c r="A13" s="13">
        <v>2015</v>
      </c>
      <c r="B13" s="35">
        <f>'[1]2015'!B21</f>
        <v>4.0598775232479019E-2</v>
      </c>
      <c r="C13" s="36">
        <f>'[1]2015'!C21</f>
        <v>0.14878657291902925</v>
      </c>
      <c r="D13" s="36">
        <f>'[1]2015'!D21</f>
        <v>2.2680880018144706E-3</v>
      </c>
      <c r="E13" s="36">
        <f>'[1]2015'!E21</f>
        <v>5.0124744840099794E-2</v>
      </c>
      <c r="F13" s="36">
        <f>'[1]2015'!F21</f>
        <v>0</v>
      </c>
      <c r="G13" s="36">
        <f>'[1]2015'!G21</f>
        <v>0.75822181900657748</v>
      </c>
      <c r="H13" s="37">
        <f>'[1]2015'!H21</f>
        <v>0</v>
      </c>
      <c r="I13" s="22"/>
      <c r="J13" s="23"/>
      <c r="K13" s="38" t="s">
        <v>12</v>
      </c>
      <c r="L13" s="39">
        <f>'[1]2013'!C29</f>
        <v>0.18715305313243458</v>
      </c>
      <c r="M13" s="40">
        <f>'[1]2014 '!C29</f>
        <v>0.18729903536977491</v>
      </c>
      <c r="N13" s="40">
        <f>'[1]2015'!C26</f>
        <v>0.19719999999999999</v>
      </c>
      <c r="O13" s="34">
        <f>'[1]2016'!C26</f>
        <v>0.20074349442379183</v>
      </c>
      <c r="P13" s="3"/>
      <c r="Q13" s="38" t="s">
        <v>12</v>
      </c>
      <c r="R13" s="39">
        <f>'[1]2013'!F29</f>
        <v>0</v>
      </c>
      <c r="S13" s="40">
        <f>'[1]2014 '!F29</f>
        <v>0</v>
      </c>
      <c r="T13" s="40">
        <f>'[1]2015'!F26</f>
        <v>0</v>
      </c>
      <c r="U13" s="34">
        <f>'[1]2016'!F26</f>
        <v>0</v>
      </c>
      <c r="V13" s="3"/>
    </row>
    <row r="14" spans="1:22" ht="27" thickBot="1" x14ac:dyDescent="0.45">
      <c r="A14" s="13">
        <v>2016</v>
      </c>
      <c r="B14" s="41">
        <f>+'[1]2016'!B32</f>
        <v>4.4695259593679461E-2</v>
      </c>
      <c r="C14" s="42">
        <f>+'[1]2016'!C32</f>
        <v>0.16388261851015801</v>
      </c>
      <c r="D14" s="42">
        <f>+'[1]2016'!D32</f>
        <v>1.8058690744920992E-3</v>
      </c>
      <c r="E14" s="42">
        <f>+'[1]2016'!E32</f>
        <v>5.2821670428893908E-2</v>
      </c>
      <c r="F14" s="42">
        <f>+'[1]2016'!F32</f>
        <v>9.0293453724604961E-4</v>
      </c>
      <c r="G14" s="42">
        <f>+'[1]2016'!H32</f>
        <v>0.73589164785553052</v>
      </c>
      <c r="H14" s="43">
        <f>+'[1]2016'!G32</f>
        <v>0</v>
      </c>
      <c r="I14" s="3"/>
      <c r="J14" s="11"/>
      <c r="K14" s="38" t="s">
        <v>13</v>
      </c>
      <c r="L14" s="39">
        <f>'[1]2013'!C30</f>
        <v>0.1168141592920354</v>
      </c>
      <c r="M14" s="40">
        <f>'[1]2014 '!C30</f>
        <v>0.13908355795148247</v>
      </c>
      <c r="N14" s="40">
        <f>'[1]2015'!C27</f>
        <v>0.14949999999999999</v>
      </c>
      <c r="O14" s="34">
        <f>'[1]2016'!C27</f>
        <v>0.18506623845845041</v>
      </c>
      <c r="P14" s="3"/>
      <c r="Q14" s="38" t="s">
        <v>13</v>
      </c>
      <c r="R14" s="39">
        <f>'[1]2013'!F30</f>
        <v>8.8495575221238937E-4</v>
      </c>
      <c r="S14" s="40">
        <f>'[1]2014 '!F30</f>
        <v>5.3908355795148253E-4</v>
      </c>
      <c r="T14" s="40">
        <f>'[1]2015'!F27</f>
        <v>0</v>
      </c>
      <c r="U14" s="34">
        <f>'[1]2016'!F27</f>
        <v>8.0289040545965479E-4</v>
      </c>
      <c r="V14" s="3"/>
    </row>
    <row r="15" spans="1:22" ht="25.5" x14ac:dyDescent="0.35">
      <c r="A15" s="3"/>
      <c r="B15" s="44"/>
      <c r="C15" s="44"/>
      <c r="D15" s="44"/>
      <c r="E15" s="44"/>
      <c r="F15" s="44"/>
      <c r="G15" s="44"/>
      <c r="H15" s="44"/>
      <c r="I15" s="3"/>
      <c r="J15" s="11"/>
      <c r="K15" s="38" t="s">
        <v>14</v>
      </c>
      <c r="L15" s="39">
        <f>'[1]2013'!C31</f>
        <v>6.8000000000000005E-2</v>
      </c>
      <c r="M15" s="40">
        <f>'[1]2014 '!C31</f>
        <v>4.6568627450980393E-2</v>
      </c>
      <c r="N15" s="40">
        <f>'[1]2015'!C28</f>
        <v>4.0899999999999999E-2</v>
      </c>
      <c r="O15" s="34">
        <f>'[1]2016'!C28</f>
        <v>5.128205128205128E-2</v>
      </c>
      <c r="P15" s="3"/>
      <c r="Q15" s="38" t="s">
        <v>14</v>
      </c>
      <c r="R15" s="39">
        <f>'[1]2013'!F31</f>
        <v>1.3333333333333333E-3</v>
      </c>
      <c r="S15" s="40">
        <f>'[1]2014 '!F31</f>
        <v>0</v>
      </c>
      <c r="T15" s="40">
        <f>'[1]2015'!F28</f>
        <v>0</v>
      </c>
      <c r="U15" s="34">
        <f>'[1]2016'!F28</f>
        <v>0</v>
      </c>
      <c r="V15" s="3"/>
    </row>
    <row r="16" spans="1:22" ht="26.25" x14ac:dyDescent="0.35">
      <c r="A16" s="8" t="s">
        <v>15</v>
      </c>
      <c r="B16" s="45"/>
      <c r="C16" s="45"/>
      <c r="D16" s="46"/>
      <c r="E16" s="44"/>
      <c r="F16" s="44"/>
      <c r="G16" s="44"/>
      <c r="H16" s="44"/>
      <c r="I16" s="3"/>
      <c r="J16" s="11"/>
      <c r="K16" s="38" t="s">
        <v>16</v>
      </c>
      <c r="L16" s="39">
        <f>'[1]2013'!C32</f>
        <v>0.12173913043478261</v>
      </c>
      <c r="M16" s="40">
        <f>'[1]2014 '!C32</f>
        <v>0.16766467065868262</v>
      </c>
      <c r="N16" s="40">
        <f>'[1]2015'!C29</f>
        <v>0.18190000000000001</v>
      </c>
      <c r="O16" s="34">
        <f>'[1]2016'!C29</f>
        <v>0.17959183673469387</v>
      </c>
      <c r="P16" s="3"/>
      <c r="Q16" s="38" t="s">
        <v>16</v>
      </c>
      <c r="R16" s="39">
        <f>'[1]2013'!F32</f>
        <v>0</v>
      </c>
      <c r="S16" s="40">
        <f>'[1]2014 '!F32</f>
        <v>0</v>
      </c>
      <c r="T16" s="40">
        <f>'[1]2015'!F29</f>
        <v>0</v>
      </c>
      <c r="U16" s="34">
        <f>'[1]2016'!F29</f>
        <v>2.7210884353741495E-3</v>
      </c>
      <c r="V16" s="3"/>
    </row>
    <row r="17" spans="1:22" ht="27" thickBot="1" x14ac:dyDescent="0.45">
      <c r="A17" s="13"/>
      <c r="B17" s="47"/>
      <c r="C17" s="47"/>
      <c r="D17" s="44"/>
      <c r="E17" s="44"/>
      <c r="F17" s="44"/>
      <c r="G17" s="44"/>
      <c r="H17" s="44"/>
      <c r="I17" s="3"/>
      <c r="J17" s="11"/>
      <c r="K17" s="38" t="s">
        <v>17</v>
      </c>
      <c r="L17" s="39">
        <f>'[1]2013'!C33</f>
        <v>0</v>
      </c>
      <c r="M17" s="40">
        <f>'[1]2014 '!C33</f>
        <v>0</v>
      </c>
      <c r="N17" s="40">
        <f>'[1]2015'!C30</f>
        <v>0</v>
      </c>
      <c r="O17" s="34">
        <f>'[1]2016'!C30</f>
        <v>0</v>
      </c>
      <c r="P17" s="3"/>
      <c r="Q17" s="38" t="s">
        <v>17</v>
      </c>
      <c r="R17" s="39">
        <f>'[1]2013'!F33</f>
        <v>0</v>
      </c>
      <c r="S17" s="40">
        <f>'[1]2014 '!F33</f>
        <v>0</v>
      </c>
      <c r="T17" s="40">
        <f>'[1]2015'!F30</f>
        <v>0</v>
      </c>
      <c r="U17" s="34">
        <f>'[1]2016'!F30</f>
        <v>0</v>
      </c>
      <c r="V17" s="3"/>
    </row>
    <row r="18" spans="1:22" ht="27" thickBot="1" x14ac:dyDescent="0.45">
      <c r="A18" s="13"/>
      <c r="B18" s="16" t="s">
        <v>18</v>
      </c>
      <c r="C18" s="18" t="s">
        <v>19</v>
      </c>
      <c r="D18" s="44"/>
      <c r="E18" s="44"/>
      <c r="F18" s="44"/>
      <c r="G18" s="44"/>
      <c r="H18" s="44"/>
      <c r="I18" s="3"/>
      <c r="J18" s="11"/>
      <c r="K18" s="38" t="s">
        <v>20</v>
      </c>
      <c r="L18" s="39">
        <f>'[1]2013'!C34</f>
        <v>8.4745762711864406E-3</v>
      </c>
      <c r="M18" s="40">
        <f>'[1]2014 '!C34</f>
        <v>0</v>
      </c>
      <c r="N18" s="40">
        <f>'[1]2015'!C31</f>
        <v>0</v>
      </c>
      <c r="O18" s="34">
        <f>'[1]2016'!C31</f>
        <v>0</v>
      </c>
      <c r="P18" s="3"/>
      <c r="Q18" s="38" t="s">
        <v>20</v>
      </c>
      <c r="R18" s="39">
        <f>'[1]2013'!F34</f>
        <v>0</v>
      </c>
      <c r="S18" s="40">
        <f>'[1]2014 '!F34</f>
        <v>0</v>
      </c>
      <c r="T18" s="40">
        <f>'[1]2015'!F31</f>
        <v>0</v>
      </c>
      <c r="U18" s="34">
        <f>'[1]2016'!F31</f>
        <v>0</v>
      </c>
      <c r="V18" s="3"/>
    </row>
    <row r="19" spans="1:22" ht="27" thickBot="1" x14ac:dyDescent="0.45">
      <c r="A19" s="48">
        <v>2013</v>
      </c>
      <c r="B19" s="49">
        <f>'[1]2013'!B76</f>
        <v>0.61995496275766504</v>
      </c>
      <c r="C19" s="21">
        <f>'[1]2013'!C76</f>
        <v>0.38004503724233496</v>
      </c>
      <c r="D19" s="50">
        <f>+B19+C19</f>
        <v>1</v>
      </c>
      <c r="E19" s="44"/>
      <c r="F19" s="44"/>
      <c r="G19" s="44"/>
      <c r="H19" s="44"/>
      <c r="I19" s="3"/>
      <c r="J19" s="11"/>
      <c r="K19" s="51" t="s">
        <v>21</v>
      </c>
      <c r="L19" s="39">
        <f>'[1]2013'!C35</f>
        <v>0.12004157283907847</v>
      </c>
      <c r="M19" s="40">
        <f>'[1]2014 '!C35</f>
        <v>0.13963963963963963</v>
      </c>
      <c r="N19" s="40">
        <f>'[1]2015'!C32</f>
        <v>0.14878657291902925</v>
      </c>
      <c r="O19" s="34">
        <f>'[1]2016'!C32</f>
        <v>0.16388261851015801</v>
      </c>
      <c r="P19" s="3"/>
      <c r="Q19" s="51" t="s">
        <v>21</v>
      </c>
      <c r="R19" s="39">
        <f>'[1]2013'!F35</f>
        <v>5.1966048848085919E-4</v>
      </c>
      <c r="S19" s="40">
        <f>'[1]2014 '!F35</f>
        <v>2.145002145002145E-4</v>
      </c>
      <c r="T19" s="40">
        <f>'[1]2015'!F32</f>
        <v>0</v>
      </c>
      <c r="U19" s="34">
        <f>'[1]2016'!F32</f>
        <v>9.0293453724604961E-4</v>
      </c>
      <c r="V19" s="3"/>
    </row>
    <row r="20" spans="1:22" ht="26.25" x14ac:dyDescent="0.4">
      <c r="A20" s="48">
        <v>2014</v>
      </c>
      <c r="B20" s="52">
        <f>'[1]2014 '!B76</f>
        <v>0.59330759330759331</v>
      </c>
      <c r="C20" s="31">
        <f>'[1]2014 '!C76</f>
        <v>0.40669240669240669</v>
      </c>
      <c r="D20" s="50">
        <f t="shared" ref="D20:D21" si="0">+B20+C20</f>
        <v>1</v>
      </c>
      <c r="E20" s="44"/>
      <c r="F20" s="44"/>
      <c r="G20" s="44"/>
      <c r="H20" s="44"/>
      <c r="I20" s="3"/>
      <c r="J20" s="11"/>
      <c r="K20" s="15"/>
      <c r="L20" s="44"/>
      <c r="M20" s="44"/>
      <c r="N20" s="44"/>
      <c r="O20" s="44"/>
      <c r="P20" s="3"/>
      <c r="Q20" s="3"/>
      <c r="R20" s="44"/>
      <c r="S20" s="44"/>
      <c r="T20" s="44"/>
      <c r="U20" s="44"/>
      <c r="V20" s="3"/>
    </row>
    <row r="21" spans="1:22" ht="27" thickBot="1" x14ac:dyDescent="0.45">
      <c r="A21" s="48">
        <v>2015</v>
      </c>
      <c r="B21" s="53">
        <f>'[1]2015'!B76</f>
        <v>0.59355863007484688</v>
      </c>
      <c r="C21" s="37">
        <f>'[1]2015'!C76</f>
        <v>0.40644136992515312</v>
      </c>
      <c r="D21" s="50">
        <f t="shared" si="0"/>
        <v>1</v>
      </c>
      <c r="E21" s="44"/>
      <c r="F21" s="44"/>
      <c r="G21" s="44"/>
      <c r="H21" s="44"/>
      <c r="I21" s="3"/>
      <c r="J21" s="11"/>
      <c r="K21" s="15" t="s">
        <v>22</v>
      </c>
      <c r="L21" s="44"/>
      <c r="M21" s="44"/>
      <c r="N21" s="44"/>
      <c r="O21" s="44"/>
      <c r="P21" s="3"/>
      <c r="Q21" s="15" t="s">
        <v>23</v>
      </c>
      <c r="R21" s="44"/>
      <c r="S21" s="44"/>
      <c r="T21" s="44"/>
      <c r="U21" s="44"/>
      <c r="V21" s="3"/>
    </row>
    <row r="22" spans="1:22" ht="27" thickBot="1" x14ac:dyDescent="0.45">
      <c r="A22" s="54">
        <v>2016</v>
      </c>
      <c r="B22" s="55">
        <f>+'[1]2016'!B72</f>
        <v>0.60519187358916482</v>
      </c>
      <c r="C22" s="56">
        <f>+'[1]2016'!C72</f>
        <v>0.39480812641083518</v>
      </c>
      <c r="D22" s="44"/>
      <c r="E22" s="44"/>
      <c r="F22" s="44"/>
      <c r="G22" s="44"/>
      <c r="H22" s="44"/>
      <c r="I22" s="3"/>
      <c r="J22" s="11"/>
      <c r="K22" s="24" t="s">
        <v>10</v>
      </c>
      <c r="L22" s="25">
        <v>2013</v>
      </c>
      <c r="M22" s="26">
        <v>2014</v>
      </c>
      <c r="N22" s="27">
        <v>2015</v>
      </c>
      <c r="O22" s="28">
        <v>2016</v>
      </c>
      <c r="P22" s="3"/>
      <c r="Q22" s="24" t="s">
        <v>10</v>
      </c>
      <c r="R22" s="25">
        <v>2013</v>
      </c>
      <c r="S22" s="26">
        <v>2014</v>
      </c>
      <c r="T22" s="28">
        <v>2015</v>
      </c>
      <c r="U22" s="28">
        <v>2016</v>
      </c>
      <c r="V22" s="3"/>
    </row>
    <row r="23" spans="1:22" ht="26.25" thickBot="1" x14ac:dyDescent="0.4">
      <c r="A23" s="57"/>
      <c r="B23" s="57"/>
      <c r="C23" s="57"/>
      <c r="D23" s="57"/>
      <c r="E23" s="57"/>
      <c r="F23" s="57"/>
      <c r="G23" s="57"/>
      <c r="H23" s="57"/>
      <c r="I23" s="58"/>
      <c r="J23" s="11"/>
      <c r="K23" s="32" t="s">
        <v>11</v>
      </c>
      <c r="L23" s="33">
        <f>'[1]2013'!B28</f>
        <v>3.5294117647058823E-2</v>
      </c>
      <c r="M23" s="34">
        <f>'[1]2014 '!B28</f>
        <v>5.2631578947368418E-2</v>
      </c>
      <c r="N23" s="59">
        <f>'[1]2015'!B25</f>
        <v>5.2600000000000001E-2</v>
      </c>
      <c r="O23" s="60">
        <f>'[1]2016'!B25</f>
        <v>2.8301886792452831E-2</v>
      </c>
      <c r="P23" s="3"/>
      <c r="Q23" s="32" t="s">
        <v>11</v>
      </c>
      <c r="R23" s="33">
        <f>'[1]2013'!G28</f>
        <v>0</v>
      </c>
      <c r="S23" s="34">
        <f>'[1]2014 '!G28</f>
        <v>0</v>
      </c>
      <c r="T23" s="34">
        <f>'[1]2015'!G25</f>
        <v>0</v>
      </c>
      <c r="U23" s="34">
        <f>'[1]2016'!G25</f>
        <v>0</v>
      </c>
      <c r="V23" s="3"/>
    </row>
    <row r="24" spans="1:22" ht="26.25" thickTop="1" x14ac:dyDescent="0.35">
      <c r="A24" s="3"/>
      <c r="B24" s="3"/>
      <c r="C24" s="3"/>
      <c r="D24" s="3"/>
      <c r="E24" s="3"/>
      <c r="F24" s="3"/>
      <c r="G24" s="3"/>
      <c r="H24" s="3"/>
      <c r="I24" s="3"/>
      <c r="J24" s="11"/>
      <c r="K24" s="38" t="s">
        <v>12</v>
      </c>
      <c r="L24" s="39">
        <f>'[1]2013'!B29</f>
        <v>1.7446471054718478E-2</v>
      </c>
      <c r="M24" s="40">
        <f>'[1]2014 '!B29</f>
        <v>1.8488745980707395E-2</v>
      </c>
      <c r="N24" s="60">
        <f>'[1]2015'!B26</f>
        <v>1.8200000000000001E-2</v>
      </c>
      <c r="O24" s="60">
        <f>'[1]2016'!B26</f>
        <v>1.858736059479554E-2</v>
      </c>
      <c r="P24" s="3"/>
      <c r="Q24" s="38" t="s">
        <v>12</v>
      </c>
      <c r="R24" s="39">
        <f>'[1]2013'!G29</f>
        <v>0</v>
      </c>
      <c r="S24" s="40">
        <f>'[1]2014 '!G29</f>
        <v>0</v>
      </c>
      <c r="T24" s="40">
        <f>'[1]2015'!G26</f>
        <v>0</v>
      </c>
      <c r="U24" s="34">
        <f>'[1]2016'!G26</f>
        <v>0</v>
      </c>
      <c r="V24" s="3"/>
    </row>
    <row r="25" spans="1:22" ht="26.25" thickBot="1" x14ac:dyDescent="0.4">
      <c r="A25" s="3"/>
      <c r="B25" s="3"/>
      <c r="C25" s="3"/>
      <c r="D25" s="3"/>
      <c r="E25" s="3"/>
      <c r="F25" s="3"/>
      <c r="G25" s="3"/>
      <c r="H25" s="3"/>
      <c r="I25" s="3"/>
      <c r="J25" s="11"/>
      <c r="K25" s="38" t="s">
        <v>13</v>
      </c>
      <c r="L25" s="39">
        <f>'[1]2013'!B30</f>
        <v>4.2920353982300888E-2</v>
      </c>
      <c r="M25" s="40">
        <f>'[1]2014 '!B30</f>
        <v>3.3962264150943396E-2</v>
      </c>
      <c r="N25" s="60">
        <f>'[1]2015'!B27</f>
        <v>3.39E-2</v>
      </c>
      <c r="O25" s="60">
        <f>'[1]2016'!B27</f>
        <v>3.5728623042954634E-2</v>
      </c>
      <c r="P25" s="3"/>
      <c r="Q25" s="38" t="s">
        <v>13</v>
      </c>
      <c r="R25" s="39">
        <f>'[1]2013'!G30</f>
        <v>0</v>
      </c>
      <c r="S25" s="40">
        <f>'[1]2014 '!G30</f>
        <v>0</v>
      </c>
      <c r="T25" s="40">
        <f>'[1]2015'!G27</f>
        <v>0</v>
      </c>
      <c r="U25" s="34">
        <f>'[1]2016'!G27</f>
        <v>0</v>
      </c>
      <c r="V25" s="3"/>
    </row>
    <row r="26" spans="1:22" ht="27.75" thickTop="1" thickBot="1" x14ac:dyDescent="0.45">
      <c r="A26" s="61" t="s">
        <v>24</v>
      </c>
      <c r="B26" s="62"/>
      <c r="C26" s="62"/>
      <c r="D26" s="62"/>
      <c r="E26" s="62"/>
      <c r="F26" s="62"/>
      <c r="G26" s="62"/>
      <c r="H26" s="63"/>
      <c r="I26" s="3"/>
      <c r="J26" s="11"/>
      <c r="K26" s="38" t="s">
        <v>14</v>
      </c>
      <c r="L26" s="39">
        <f>'[1]2013'!B31</f>
        <v>5.1999999999999998E-2</v>
      </c>
      <c r="M26" s="40">
        <f>'[1]2014 '!B31</f>
        <v>6.6176470588235295E-2</v>
      </c>
      <c r="N26" s="60">
        <f>'[1]2015'!B28</f>
        <v>7.3599999999999999E-2</v>
      </c>
      <c r="O26" s="60">
        <f>'[1]2016'!B28</f>
        <v>7.1225071225071226E-2</v>
      </c>
      <c r="P26" s="3"/>
      <c r="Q26" s="38" t="s">
        <v>14</v>
      </c>
      <c r="R26" s="39">
        <f>'[1]2013'!G31</f>
        <v>0</v>
      </c>
      <c r="S26" s="40">
        <f>'[1]2014 '!G31</f>
        <v>0</v>
      </c>
      <c r="T26" s="40">
        <f>'[1]2015'!G28</f>
        <v>0</v>
      </c>
      <c r="U26" s="34">
        <f>'[1]2016'!G28</f>
        <v>0</v>
      </c>
      <c r="V26" s="3"/>
    </row>
    <row r="27" spans="1:22" ht="26.25" thickTop="1" x14ac:dyDescent="0.35">
      <c r="A27" s="3"/>
      <c r="B27" s="3"/>
      <c r="C27" s="3"/>
      <c r="D27" s="3"/>
      <c r="E27" s="3"/>
      <c r="F27" s="3"/>
      <c r="G27" s="3"/>
      <c r="H27" s="3"/>
      <c r="I27" s="3"/>
      <c r="J27" s="11"/>
      <c r="K27" s="38" t="s">
        <v>16</v>
      </c>
      <c r="L27" s="39">
        <f>'[1]2013'!B32</f>
        <v>0.11043478260869566</v>
      </c>
      <c r="M27" s="40">
        <f>'[1]2014 '!B32</f>
        <v>9.2215568862275443E-2</v>
      </c>
      <c r="N27" s="60">
        <f>'[1]2015'!B29</f>
        <v>7.5499999999999998E-2</v>
      </c>
      <c r="O27" s="60">
        <f>'[1]2016'!B29</f>
        <v>8.5714285714285715E-2</v>
      </c>
      <c r="P27" s="3"/>
      <c r="Q27" s="38" t="s">
        <v>16</v>
      </c>
      <c r="R27" s="39">
        <f>'[1]2013'!G32</f>
        <v>0</v>
      </c>
      <c r="S27" s="40">
        <f>'[1]2014 '!G32</f>
        <v>0</v>
      </c>
      <c r="T27" s="40">
        <f>'[1]2015'!G29</f>
        <v>0</v>
      </c>
      <c r="U27" s="34">
        <f>'[1]2016'!G29</f>
        <v>0</v>
      </c>
      <c r="V27" s="3"/>
    </row>
    <row r="28" spans="1:22" ht="26.25" x14ac:dyDescent="0.4">
      <c r="A28" s="12" t="s">
        <v>25</v>
      </c>
      <c r="B28" s="9"/>
      <c r="C28" s="9"/>
      <c r="D28" s="9"/>
      <c r="E28" s="9"/>
      <c r="F28" s="3"/>
      <c r="G28" s="3"/>
      <c r="H28" s="3"/>
      <c r="I28" s="3"/>
      <c r="J28" s="11"/>
      <c r="K28" s="38" t="s">
        <v>17</v>
      </c>
      <c r="L28" s="39">
        <f>'[1]2013'!B33</f>
        <v>2.0134228187919462E-2</v>
      </c>
      <c r="M28" s="40">
        <f>'[1]2014 '!B33</f>
        <v>1.3793103448275862E-2</v>
      </c>
      <c r="N28" s="60">
        <f>'[1]2015'!B30</f>
        <v>2.2200000000000001E-2</v>
      </c>
      <c r="O28" s="60">
        <f>'[1]2016'!B30</f>
        <v>2.2727272727272728E-2</v>
      </c>
      <c r="P28" s="3"/>
      <c r="Q28" s="38" t="s">
        <v>17</v>
      </c>
      <c r="R28" s="39">
        <f>'[1]2013'!G33</f>
        <v>0</v>
      </c>
      <c r="S28" s="40">
        <f>'[1]2014 '!G33</f>
        <v>0</v>
      </c>
      <c r="T28" s="40">
        <f>'[1]2015'!G30</f>
        <v>0</v>
      </c>
      <c r="U28" s="34">
        <f>'[1]2016'!G30</f>
        <v>0</v>
      </c>
      <c r="V28" s="3"/>
    </row>
    <row r="29" spans="1:22" ht="25.5" x14ac:dyDescent="0.35">
      <c r="A29" s="3"/>
      <c r="B29" s="3"/>
      <c r="C29" s="3"/>
      <c r="D29" s="3"/>
      <c r="E29" s="3"/>
      <c r="F29" s="3"/>
      <c r="G29" s="3"/>
      <c r="H29" s="3"/>
      <c r="I29" s="3"/>
      <c r="J29" s="11"/>
      <c r="K29" s="38" t="s">
        <v>20</v>
      </c>
      <c r="L29" s="39">
        <f>'[1]2013'!B34</f>
        <v>0.11864406779661017</v>
      </c>
      <c r="M29" s="40">
        <f>'[1]2014 '!B34</f>
        <v>0.1111111111111111</v>
      </c>
      <c r="N29" s="60">
        <f>'[1]2015'!B31</f>
        <v>6.3299999999999995E-2</v>
      </c>
      <c r="O29" s="60">
        <f>'[1]2016'!B31</f>
        <v>6.4935064935064929E-2</v>
      </c>
      <c r="P29" s="3"/>
      <c r="Q29" s="38" t="s">
        <v>20</v>
      </c>
      <c r="R29" s="39">
        <f>'[1]2013'!G34</f>
        <v>0</v>
      </c>
      <c r="S29" s="40">
        <f>'[1]2014 '!G34</f>
        <v>0</v>
      </c>
      <c r="T29" s="40">
        <f>'[1]2015'!G31</f>
        <v>0</v>
      </c>
      <c r="U29" s="34">
        <f>'[1]2016'!G31</f>
        <v>0</v>
      </c>
      <c r="V29" s="3"/>
    </row>
    <row r="30" spans="1:22" ht="27" thickBot="1" x14ac:dyDescent="0.45">
      <c r="A30" s="15" t="s">
        <v>18</v>
      </c>
      <c r="B30" s="3"/>
      <c r="C30" s="3"/>
      <c r="D30" s="3"/>
      <c r="E30" s="3"/>
      <c r="F30" s="3"/>
      <c r="G30" s="3"/>
      <c r="H30" s="3"/>
      <c r="I30" s="3"/>
      <c r="J30" s="11"/>
      <c r="K30" s="51" t="s">
        <v>21</v>
      </c>
      <c r="L30" s="39">
        <f>'[1]2013'!B35</f>
        <v>5.2832149662220683E-2</v>
      </c>
      <c r="M30" s="40">
        <f>'[1]2014 '!B35</f>
        <v>4.4401544401544403E-2</v>
      </c>
      <c r="N30" s="60">
        <f>'[1]2015'!B32</f>
        <v>4.0598775232479019E-2</v>
      </c>
      <c r="O30" s="60">
        <f>'[1]2016'!B32</f>
        <v>4.4695259593679461E-2</v>
      </c>
      <c r="P30" s="3"/>
      <c r="Q30" s="51" t="s">
        <v>21</v>
      </c>
      <c r="R30" s="39">
        <f>'[1]2013'!G35</f>
        <v>0</v>
      </c>
      <c r="S30" s="40">
        <f>'[1]2014 '!G35</f>
        <v>0</v>
      </c>
      <c r="T30" s="40">
        <f>'[1]2015'!G32</f>
        <v>0</v>
      </c>
      <c r="U30" s="34">
        <f>'[1]2016'!G32</f>
        <v>0</v>
      </c>
      <c r="V30" s="3"/>
    </row>
    <row r="31" spans="1:22" ht="27" thickBot="1" x14ac:dyDescent="0.45">
      <c r="A31" s="24" t="s">
        <v>10</v>
      </c>
      <c r="B31" s="25">
        <v>2013</v>
      </c>
      <c r="C31" s="26">
        <v>2014</v>
      </c>
      <c r="D31" s="27">
        <v>2015</v>
      </c>
      <c r="E31" s="27">
        <v>2016</v>
      </c>
      <c r="F31" s="3"/>
      <c r="G31" s="3"/>
      <c r="H31" s="3"/>
      <c r="I31" s="3"/>
      <c r="J31" s="11"/>
      <c r="K31" s="3"/>
      <c r="L31" s="44"/>
      <c r="M31" s="44"/>
      <c r="N31" s="44"/>
      <c r="O31" s="44"/>
      <c r="P31" s="3"/>
      <c r="Q31" s="3"/>
      <c r="R31" s="44"/>
      <c r="S31" s="44"/>
      <c r="T31" s="44"/>
      <c r="U31" s="44"/>
      <c r="V31" s="3"/>
    </row>
    <row r="32" spans="1:22" ht="27" thickBot="1" x14ac:dyDescent="0.45">
      <c r="A32" s="32" t="s">
        <v>11</v>
      </c>
      <c r="B32" s="33">
        <f>'[1]2013'!B64</f>
        <v>0.49411764705882355</v>
      </c>
      <c r="C32" s="34">
        <f>'[1]2014 '!B64</f>
        <v>0.5</v>
      </c>
      <c r="D32" s="34">
        <f>'[1]2015'!B64</f>
        <v>0.52631578947368418</v>
      </c>
      <c r="E32" s="34">
        <f>'[1]2016'!B60</f>
        <v>0.47169811320754718</v>
      </c>
      <c r="F32" s="3"/>
      <c r="G32" s="3"/>
      <c r="H32" s="3"/>
      <c r="I32" s="3"/>
      <c r="J32" s="11"/>
      <c r="K32" s="15" t="s">
        <v>26</v>
      </c>
      <c r="L32" s="44"/>
      <c r="M32" s="44"/>
      <c r="N32" s="44"/>
      <c r="O32" s="44"/>
      <c r="P32" s="3"/>
      <c r="Q32" s="15" t="s">
        <v>27</v>
      </c>
      <c r="R32" s="44"/>
      <c r="S32" s="44"/>
      <c r="T32" s="44"/>
      <c r="U32" s="44"/>
      <c r="V32" s="3"/>
    </row>
    <row r="33" spans="1:22" ht="27" thickBot="1" x14ac:dyDescent="0.45">
      <c r="A33" s="38" t="s">
        <v>12</v>
      </c>
      <c r="B33" s="39">
        <f>'[1]2013'!B65</f>
        <v>0.40285487708168122</v>
      </c>
      <c r="C33" s="40">
        <f>'[1]2014 '!B65</f>
        <v>0.41800643086816719</v>
      </c>
      <c r="D33" s="40">
        <f>'[1]2015'!B65</f>
        <v>0.40573414422241527</v>
      </c>
      <c r="E33" s="34">
        <f>'[1]2016'!B61</f>
        <v>0.43866171003717475</v>
      </c>
      <c r="F33" s="3"/>
      <c r="G33" s="3"/>
      <c r="H33" s="3"/>
      <c r="I33" s="3"/>
      <c r="J33" s="11"/>
      <c r="K33" s="24" t="s">
        <v>10</v>
      </c>
      <c r="L33" s="25">
        <v>2013</v>
      </c>
      <c r="M33" s="26">
        <v>2014</v>
      </c>
      <c r="N33" s="27">
        <v>2015</v>
      </c>
      <c r="O33" s="28">
        <v>2016</v>
      </c>
      <c r="P33" s="3"/>
      <c r="Q33" s="24" t="s">
        <v>10</v>
      </c>
      <c r="R33" s="25">
        <v>2013</v>
      </c>
      <c r="S33" s="26">
        <v>2014</v>
      </c>
      <c r="T33" s="28">
        <v>2015</v>
      </c>
      <c r="U33" s="28">
        <v>2016</v>
      </c>
      <c r="V33" s="3"/>
    </row>
    <row r="34" spans="1:22" ht="25.5" x14ac:dyDescent="0.35">
      <c r="A34" s="38" t="s">
        <v>13</v>
      </c>
      <c r="B34" s="39">
        <f>'[1]2013'!B66</f>
        <v>0.69469026548672563</v>
      </c>
      <c r="C34" s="40">
        <f>'[1]2014 '!B66</f>
        <v>0.68840970350404318</v>
      </c>
      <c r="D34" s="40">
        <f>'[1]2015'!B66</f>
        <v>0.68639053254437865</v>
      </c>
      <c r="E34" s="34">
        <f>'[1]2016'!B62</f>
        <v>0.64150943396226412</v>
      </c>
      <c r="F34" s="3"/>
      <c r="G34" s="3"/>
      <c r="H34" s="3"/>
      <c r="I34" s="3"/>
      <c r="J34" s="11"/>
      <c r="K34" s="32" t="s">
        <v>11</v>
      </c>
      <c r="L34" s="33">
        <f>'[1]2013'!E28</f>
        <v>2.3529411764705882E-2</v>
      </c>
      <c r="M34" s="34">
        <f>'[1]2014 '!E28</f>
        <v>1.3157894736842105E-2</v>
      </c>
      <c r="N34" s="34">
        <f>'[1]2015'!E25</f>
        <v>1.32E-2</v>
      </c>
      <c r="O34" s="60">
        <f>'[1]2016'!E25</f>
        <v>2.8301886792452831E-2</v>
      </c>
      <c r="P34" s="3"/>
      <c r="Q34" s="32" t="s">
        <v>11</v>
      </c>
      <c r="R34" s="64">
        <f>'[1]2013'!H28</f>
        <v>0.92941176470588238</v>
      </c>
      <c r="S34" s="34">
        <f>'[1]2014 '!H28</f>
        <v>0.92105263157894735</v>
      </c>
      <c r="T34" s="34">
        <f>'[1]2015'!H25</f>
        <v>0.92105263157894735</v>
      </c>
      <c r="U34" s="34">
        <f>'[1]2016'!H25</f>
        <v>0.87735849056603776</v>
      </c>
      <c r="V34" s="3"/>
    </row>
    <row r="35" spans="1:22" ht="25.5" x14ac:dyDescent="0.35">
      <c r="A35" s="38" t="s">
        <v>14</v>
      </c>
      <c r="B35" s="39">
        <f>'[1]2013'!B67</f>
        <v>0.84</v>
      </c>
      <c r="C35" s="40">
        <f>'[1]2014 '!B67</f>
        <v>0.91176470588235292</v>
      </c>
      <c r="D35" s="40">
        <f>'[1]2015'!B67</f>
        <v>0.93188010899182561</v>
      </c>
      <c r="E35" s="34">
        <f>'[1]2016'!B63</f>
        <v>0.93732193732193736</v>
      </c>
      <c r="F35" s="3"/>
      <c r="G35" s="3"/>
      <c r="H35" s="3"/>
      <c r="I35" s="3"/>
      <c r="J35" s="11"/>
      <c r="K35" s="38" t="s">
        <v>12</v>
      </c>
      <c r="L35" s="39">
        <f>'[1]2013'!E29</f>
        <v>3.3306899286280729E-2</v>
      </c>
      <c r="M35" s="40">
        <f>'[1]2014 '!E29</f>
        <v>3.4565916398713828E-2</v>
      </c>
      <c r="N35" s="40">
        <f>'[1]2015'!E26</f>
        <v>3.39E-2</v>
      </c>
      <c r="O35" s="60">
        <f>'[1]2016'!E26</f>
        <v>3.9033457249070633E-2</v>
      </c>
      <c r="P35" s="3"/>
      <c r="Q35" s="38" t="s">
        <v>12</v>
      </c>
      <c r="R35" s="65">
        <f>'[1]2013'!H29</f>
        <v>0.76130055511498806</v>
      </c>
      <c r="S35" s="40">
        <f>'[1]2014 '!H29</f>
        <v>0.75964630225080387</v>
      </c>
      <c r="T35" s="40">
        <f>'[1]2015'!H26</f>
        <v>0.75065160729800173</v>
      </c>
      <c r="U35" s="34">
        <f>'[1]2016'!H26</f>
        <v>0.74163568773234201</v>
      </c>
      <c r="V35" s="3"/>
    </row>
    <row r="36" spans="1:22" ht="25.5" x14ac:dyDescent="0.35">
      <c r="A36" s="38" t="s">
        <v>16</v>
      </c>
      <c r="B36" s="39">
        <f>'[1]2013'!B68</f>
        <v>0.68</v>
      </c>
      <c r="C36" s="40">
        <f>'[1]2014 '!B68</f>
        <v>0.62634730538922156</v>
      </c>
      <c r="D36" s="40">
        <f>'[1]2015'!B68</f>
        <v>0.61994609164420489</v>
      </c>
      <c r="E36" s="34">
        <f>'[1]2016'!B64</f>
        <v>0.59455782312925165</v>
      </c>
      <c r="F36" s="3"/>
      <c r="G36" s="3"/>
      <c r="H36" s="3"/>
      <c r="I36" s="3"/>
      <c r="J36" s="11"/>
      <c r="K36" s="38" t="s">
        <v>13</v>
      </c>
      <c r="L36" s="39">
        <f>'[1]2013'!E30</f>
        <v>3.5840707964601773E-2</v>
      </c>
      <c r="M36" s="40">
        <f>'[1]2014 '!E30</f>
        <v>3.6118598382749327E-2</v>
      </c>
      <c r="N36" s="40">
        <f>'[1]2015'!E27</f>
        <v>4.41E-2</v>
      </c>
      <c r="O36" s="60">
        <f>'[1]2016'!E27</f>
        <v>4.4158972300281013E-2</v>
      </c>
      <c r="P36" s="3"/>
      <c r="Q36" s="38" t="s">
        <v>13</v>
      </c>
      <c r="R36" s="65">
        <f>'[1]2013'!H30</f>
        <v>0.80176991150442478</v>
      </c>
      <c r="S36" s="40">
        <f>'[1]2014 '!H30</f>
        <v>0.78975741239892183</v>
      </c>
      <c r="T36" s="40">
        <f>'[1]2015'!H27</f>
        <v>0.76976869284561589</v>
      </c>
      <c r="U36" s="34">
        <f>'[1]2016'!H27</f>
        <v>0.73303894018466476</v>
      </c>
      <c r="V36" s="3"/>
    </row>
    <row r="37" spans="1:22" ht="25.5" x14ac:dyDescent="0.35">
      <c r="A37" s="38" t="s">
        <v>17</v>
      </c>
      <c r="B37" s="39">
        <f>'[1]2013'!B69</f>
        <v>2.0134228187919462E-2</v>
      </c>
      <c r="C37" s="40">
        <f>'[1]2014 '!B69</f>
        <v>1.3793103448275862E-2</v>
      </c>
      <c r="D37" s="40">
        <f>'[1]2015'!B69</f>
        <v>1.4814814814814815E-2</v>
      </c>
      <c r="E37" s="34">
        <f>'[1]2016'!B65</f>
        <v>7.575757575757576E-3</v>
      </c>
      <c r="F37" s="3"/>
      <c r="G37" s="3"/>
      <c r="H37" s="3"/>
      <c r="I37" s="3"/>
      <c r="J37" s="11"/>
      <c r="K37" s="38" t="s">
        <v>14</v>
      </c>
      <c r="L37" s="39">
        <f>'[1]2013'!E31</f>
        <v>0.08</v>
      </c>
      <c r="M37" s="40">
        <f>'[1]2014 '!E31</f>
        <v>0.10049019607843138</v>
      </c>
      <c r="N37" s="40">
        <f>'[1]2015'!E28</f>
        <v>0.109</v>
      </c>
      <c r="O37" s="60">
        <f>'[1]2016'!E28</f>
        <v>0.10541310541310542</v>
      </c>
      <c r="P37" s="3"/>
      <c r="Q37" s="38" t="s">
        <v>14</v>
      </c>
      <c r="R37" s="65">
        <f>'[1]2013'!H31</f>
        <v>0.79600000000000004</v>
      </c>
      <c r="S37" s="40">
        <f>'[1]2014 '!H31</f>
        <v>0.77941176470588236</v>
      </c>
      <c r="T37" s="40">
        <f>'[1]2015'!H28</f>
        <v>0.76839237057220711</v>
      </c>
      <c r="U37" s="34">
        <f>'[1]2016'!H28</f>
        <v>0.76353276353276356</v>
      </c>
      <c r="V37" s="3"/>
    </row>
    <row r="38" spans="1:22" ht="25.5" x14ac:dyDescent="0.35">
      <c r="A38" s="38" t="s">
        <v>20</v>
      </c>
      <c r="B38" s="39">
        <f>'[1]2013'!B70</f>
        <v>0.3728813559322034</v>
      </c>
      <c r="C38" s="40">
        <f>'[1]2014 '!B70</f>
        <v>0.34343434343434343</v>
      </c>
      <c r="D38" s="40">
        <f>'[1]2015'!B70</f>
        <v>0.379746835443038</v>
      </c>
      <c r="E38" s="34">
        <f>'[1]2016'!B66</f>
        <v>0.38961038961038963</v>
      </c>
      <c r="F38" s="3"/>
      <c r="G38" s="3"/>
      <c r="H38" s="3"/>
      <c r="I38" s="3"/>
      <c r="J38" s="11"/>
      <c r="K38" s="38" t="s">
        <v>16</v>
      </c>
      <c r="L38" s="39">
        <f>'[1]2013'!E32</f>
        <v>4.4347826086956518E-2</v>
      </c>
      <c r="M38" s="40">
        <f>'[1]2014 '!E32</f>
        <v>3.7125748502994015E-2</v>
      </c>
      <c r="N38" s="40">
        <f>'[1]2015'!E29</f>
        <v>4.7199999999999999E-2</v>
      </c>
      <c r="O38" s="60">
        <f>'[1]2016'!E29</f>
        <v>5.3061224489795916E-2</v>
      </c>
      <c r="P38" s="3"/>
      <c r="Q38" s="38" t="s">
        <v>16</v>
      </c>
      <c r="R38" s="65">
        <f>'[1]2013'!H32</f>
        <v>0.72086956521739132</v>
      </c>
      <c r="S38" s="40">
        <f>'[1]2014 '!H32</f>
        <v>0.69940119760479047</v>
      </c>
      <c r="T38" s="40">
        <f>'[1]2015'!H29</f>
        <v>0.69272237196765496</v>
      </c>
      <c r="U38" s="34">
        <f>'[1]2016'!H29</f>
        <v>0.67619047619047623</v>
      </c>
      <c r="V38" s="3"/>
    </row>
    <row r="39" spans="1:22" ht="27" thickBot="1" x14ac:dyDescent="0.45">
      <c r="A39" s="51" t="s">
        <v>21</v>
      </c>
      <c r="B39" s="39">
        <f>'[1]2013'!B71</f>
        <v>0.61995496275766504</v>
      </c>
      <c r="C39" s="40">
        <f>'[1]2014 '!B71</f>
        <v>0.59330759330759331</v>
      </c>
      <c r="D39" s="40">
        <f>'[1]2015'!B71</f>
        <v>0.59355863007484688</v>
      </c>
      <c r="E39" s="40">
        <f>'[1]2016'!B67</f>
        <v>0.60519187358916482</v>
      </c>
      <c r="F39" s="3"/>
      <c r="G39" s="3"/>
      <c r="H39" s="3"/>
      <c r="I39" s="3"/>
      <c r="J39" s="11"/>
      <c r="K39" s="38" t="s">
        <v>17</v>
      </c>
      <c r="L39" s="39">
        <f>'[1]2013'!E33</f>
        <v>3.3557046979865772E-2</v>
      </c>
      <c r="M39" s="40">
        <f>'[1]2014 '!E33</f>
        <v>3.4482758620689655E-2</v>
      </c>
      <c r="N39" s="40">
        <f>'[1]2015'!E30</f>
        <v>2.9600000000000001E-2</v>
      </c>
      <c r="O39" s="60">
        <f>'[1]2016'!E30</f>
        <v>3.0303030303030304E-2</v>
      </c>
      <c r="P39" s="3"/>
      <c r="Q39" s="38" t="s">
        <v>17</v>
      </c>
      <c r="R39" s="65">
        <f>'[1]2013'!H33</f>
        <v>0.94630872483221473</v>
      </c>
      <c r="S39" s="40">
        <f>'[1]2014 '!H33</f>
        <v>0.9517241379310345</v>
      </c>
      <c r="T39" s="40">
        <f>'[1]2015'!H30</f>
        <v>0.94814814814814818</v>
      </c>
      <c r="U39" s="34">
        <f>'[1]2016'!H30</f>
        <v>0.94696969696969702</v>
      </c>
      <c r="V39" s="3"/>
    </row>
    <row r="40" spans="1:22" ht="25.5" x14ac:dyDescent="0.35">
      <c r="A40" s="3"/>
      <c r="B40" s="44"/>
      <c r="C40" s="44"/>
      <c r="D40" s="44"/>
      <c r="E40" s="44"/>
      <c r="F40" s="3"/>
      <c r="G40" s="3"/>
      <c r="H40" s="3"/>
      <c r="I40" s="3"/>
      <c r="J40" s="11"/>
      <c r="K40" s="38" t="s">
        <v>20</v>
      </c>
      <c r="L40" s="39">
        <f>'[1]2013'!E34</f>
        <v>0.22033898305084745</v>
      </c>
      <c r="M40" s="40">
        <f>'[1]2014 '!E34</f>
        <v>0.24242424242424243</v>
      </c>
      <c r="N40" s="40">
        <f>'[1]2015'!E31</f>
        <v>0.25319999999999998</v>
      </c>
      <c r="O40" s="60">
        <f>'[1]2016'!E31</f>
        <v>0.25974025974025972</v>
      </c>
      <c r="P40" s="3"/>
      <c r="Q40" s="38" t="s">
        <v>20</v>
      </c>
      <c r="R40" s="65">
        <f>'[1]2013'!H34</f>
        <v>0.65254237288135597</v>
      </c>
      <c r="S40" s="40">
        <f>'[1]2014 '!H34</f>
        <v>0.64646464646464652</v>
      </c>
      <c r="T40" s="40">
        <f>'[1]2015'!H31</f>
        <v>0.68354430379746833</v>
      </c>
      <c r="U40" s="34">
        <f>'[1]2016'!H31</f>
        <v>0.67532467532467533</v>
      </c>
      <c r="V40" s="3"/>
    </row>
    <row r="41" spans="1:22" ht="27" thickBot="1" x14ac:dyDescent="0.45">
      <c r="A41" s="15" t="s">
        <v>19</v>
      </c>
      <c r="B41" s="44"/>
      <c r="C41" s="44"/>
      <c r="D41" s="44"/>
      <c r="E41" s="44"/>
      <c r="F41" s="3"/>
      <c r="G41" s="3"/>
      <c r="H41" s="3"/>
      <c r="I41" s="3"/>
      <c r="J41" s="11"/>
      <c r="K41" s="51" t="s">
        <v>21</v>
      </c>
      <c r="L41" s="39">
        <f>'[1]2013'!E35</f>
        <v>4.6249783474796469E-2</v>
      </c>
      <c r="M41" s="40">
        <f>'[1]2014 '!E35</f>
        <v>4.5474045474045474E-2</v>
      </c>
      <c r="N41" s="40">
        <f>'[1]2015'!E32</f>
        <v>5.0124744840099794E-2</v>
      </c>
      <c r="O41" s="60">
        <f>'[1]2016'!E32</f>
        <v>5.2821670428893908E-2</v>
      </c>
      <c r="P41" s="3"/>
      <c r="Q41" s="51" t="s">
        <v>21</v>
      </c>
      <c r="R41" s="65">
        <f>'[1]2013'!H35</f>
        <v>0.77862463190715403</v>
      </c>
      <c r="S41" s="40">
        <f>'[1]2014 '!H35</f>
        <v>0.76876876876876876</v>
      </c>
      <c r="T41" s="40">
        <f>'[1]2015'!H32</f>
        <v>0.75822181900657748</v>
      </c>
      <c r="U41" s="34">
        <f>'[1]2016'!H32</f>
        <v>0.73589164785553052</v>
      </c>
      <c r="V41" s="3"/>
    </row>
    <row r="42" spans="1:22" ht="27" thickBot="1" x14ac:dyDescent="0.45">
      <c r="A42" s="24" t="s">
        <v>10</v>
      </c>
      <c r="B42" s="25">
        <v>2013</v>
      </c>
      <c r="C42" s="26">
        <v>2014</v>
      </c>
      <c r="D42" s="27">
        <v>2015</v>
      </c>
      <c r="E42" s="27">
        <v>2016</v>
      </c>
      <c r="F42" s="3"/>
      <c r="G42" s="3"/>
      <c r="H42" s="3"/>
      <c r="I42" s="3"/>
      <c r="J42" s="11"/>
      <c r="K42" s="3"/>
      <c r="L42" s="44"/>
      <c r="M42" s="44"/>
      <c r="N42" s="44"/>
      <c r="O42" s="44"/>
      <c r="P42" s="3"/>
      <c r="Q42" s="3"/>
      <c r="R42" s="3"/>
      <c r="S42" s="3"/>
      <c r="T42" s="3"/>
      <c r="U42" s="3"/>
      <c r="V42" s="3"/>
    </row>
    <row r="43" spans="1:22" ht="27" thickBot="1" x14ac:dyDescent="0.45">
      <c r="A43" s="32" t="s">
        <v>11</v>
      </c>
      <c r="B43" s="33">
        <f>'[1]2013'!C64</f>
        <v>0.50588235294117645</v>
      </c>
      <c r="C43" s="34">
        <f>'[1]2014 '!C64</f>
        <v>0.5</v>
      </c>
      <c r="D43" s="34">
        <f>'[1]2015'!C64</f>
        <v>0.47368421052631576</v>
      </c>
      <c r="E43" s="34">
        <f>'[1]2016'!C60</f>
        <v>0.52830188679245282</v>
      </c>
      <c r="F43" s="3"/>
      <c r="G43" s="3"/>
      <c r="H43" s="3"/>
      <c r="I43" s="3"/>
      <c r="J43" s="11"/>
      <c r="K43" s="15" t="s">
        <v>28</v>
      </c>
      <c r="L43" s="44"/>
      <c r="M43" s="44"/>
      <c r="N43" s="44"/>
      <c r="O43" s="44"/>
      <c r="P43" s="3"/>
      <c r="Q43" s="3"/>
      <c r="R43" s="3"/>
      <c r="S43" s="3"/>
      <c r="T43" s="3"/>
      <c r="U43" s="3"/>
      <c r="V43" s="3"/>
    </row>
    <row r="44" spans="1:22" ht="27" thickBot="1" x14ac:dyDescent="0.45">
      <c r="A44" s="38" t="s">
        <v>12</v>
      </c>
      <c r="B44" s="39">
        <f>'[1]2013'!C65</f>
        <v>0.59714512291831878</v>
      </c>
      <c r="C44" s="40">
        <f>'[1]2014 '!C65</f>
        <v>0.58199356913183276</v>
      </c>
      <c r="D44" s="40">
        <f>'[1]2015'!C65</f>
        <v>0.59426585577758473</v>
      </c>
      <c r="E44" s="34">
        <f>'[1]2016'!C61</f>
        <v>0.56133828996282531</v>
      </c>
      <c r="F44" s="3"/>
      <c r="G44" s="3"/>
      <c r="H44" s="3"/>
      <c r="I44" s="3"/>
      <c r="J44" s="11"/>
      <c r="K44" s="24" t="s">
        <v>10</v>
      </c>
      <c r="L44" s="25">
        <v>2013</v>
      </c>
      <c r="M44" s="26">
        <v>2014</v>
      </c>
      <c r="N44" s="27">
        <v>2015</v>
      </c>
      <c r="O44" s="28">
        <v>2016</v>
      </c>
      <c r="P44" s="3"/>
      <c r="Q44" s="3"/>
      <c r="R44" s="3"/>
      <c r="S44" s="3"/>
      <c r="T44" s="3"/>
      <c r="U44" s="3"/>
      <c r="V44" s="3"/>
    </row>
    <row r="45" spans="1:22" ht="25.5" x14ac:dyDescent="0.35">
      <c r="A45" s="38" t="s">
        <v>13</v>
      </c>
      <c r="B45" s="39">
        <f>'[1]2013'!C66</f>
        <v>0.30530973451327431</v>
      </c>
      <c r="C45" s="40">
        <f>'[1]2014 '!C66</f>
        <v>0.31159029649595688</v>
      </c>
      <c r="D45" s="40">
        <f>'[1]2015'!C66</f>
        <v>0.31360946745562129</v>
      </c>
      <c r="E45" s="34">
        <f>'[1]2016'!C62</f>
        <v>0.35849056603773582</v>
      </c>
      <c r="F45" s="3"/>
      <c r="G45" s="3"/>
      <c r="H45" s="3"/>
      <c r="I45" s="3"/>
      <c r="J45" s="11"/>
      <c r="K45" s="32" t="s">
        <v>11</v>
      </c>
      <c r="L45" s="33">
        <f>'[1]2013'!D28</f>
        <v>0</v>
      </c>
      <c r="M45" s="34">
        <f>'[1]2014 '!D28</f>
        <v>0</v>
      </c>
      <c r="N45" s="66">
        <f>'[1]2015'!D25</f>
        <v>0</v>
      </c>
      <c r="O45" s="66">
        <f>'[1]2016'!D25</f>
        <v>0</v>
      </c>
      <c r="P45" s="3"/>
      <c r="Q45" s="3"/>
      <c r="R45" s="3"/>
      <c r="S45" s="3"/>
      <c r="T45" s="3"/>
      <c r="U45" s="3"/>
      <c r="V45" s="3"/>
    </row>
    <row r="46" spans="1:22" ht="25.5" x14ac:dyDescent="0.35">
      <c r="A46" s="38" t="s">
        <v>14</v>
      </c>
      <c r="B46" s="39">
        <f>'[1]2013'!C67</f>
        <v>0.16</v>
      </c>
      <c r="C46" s="40">
        <f>'[1]2014 '!C67</f>
        <v>8.8235294117647065E-2</v>
      </c>
      <c r="D46" s="40">
        <f>'[1]2015'!C67</f>
        <v>6.8119891008174394E-2</v>
      </c>
      <c r="E46" s="34">
        <f>'[1]2016'!C63</f>
        <v>6.2678062678062682E-2</v>
      </c>
      <c r="F46" s="3"/>
      <c r="G46" s="3"/>
      <c r="H46" s="3"/>
      <c r="I46" s="3"/>
      <c r="J46" s="11"/>
      <c r="K46" s="38" t="s">
        <v>12</v>
      </c>
      <c r="L46" s="39">
        <f>'[1]2013'!D29</f>
        <v>7.9302141157811261E-4</v>
      </c>
      <c r="M46" s="40">
        <f>'[1]2014 '!D29</f>
        <v>0</v>
      </c>
      <c r="N46" s="30">
        <f>'[1]2015'!D26</f>
        <v>0</v>
      </c>
      <c r="O46" s="66">
        <f>'[1]2016'!D26</f>
        <v>0</v>
      </c>
      <c r="P46" s="3"/>
      <c r="Q46" s="3"/>
      <c r="R46" s="3"/>
      <c r="S46" s="3"/>
      <c r="T46" s="3"/>
      <c r="U46" s="3"/>
      <c r="V46" s="3"/>
    </row>
    <row r="47" spans="1:22" ht="25.5" x14ac:dyDescent="0.35">
      <c r="A47" s="38" t="s">
        <v>16</v>
      </c>
      <c r="B47" s="39">
        <f>'[1]2013'!C68</f>
        <v>0.32</v>
      </c>
      <c r="C47" s="40">
        <f>'[1]2014 '!C68</f>
        <v>0.37365269461077844</v>
      </c>
      <c r="D47" s="40">
        <f>'[1]2015'!C68</f>
        <v>0.38005390835579517</v>
      </c>
      <c r="E47" s="34">
        <f>'[1]2016'!C64</f>
        <v>0.40544217687074829</v>
      </c>
      <c r="F47" s="3"/>
      <c r="G47" s="3"/>
      <c r="H47" s="3"/>
      <c r="I47" s="3"/>
      <c r="J47" s="11"/>
      <c r="K47" s="38" t="s">
        <v>13</v>
      </c>
      <c r="L47" s="39">
        <f>'[1]2013'!D30</f>
        <v>1.7699115044247787E-3</v>
      </c>
      <c r="M47" s="40">
        <f>'[1]2014 '!D30</f>
        <v>5.3908355795148253E-4</v>
      </c>
      <c r="N47" s="30">
        <f>'[1]2015'!D27</f>
        <v>2.7000000000000001E-3</v>
      </c>
      <c r="O47" s="66">
        <f>'[1]2016'!D27</f>
        <v>1.2043356081894822E-3</v>
      </c>
      <c r="P47" s="3"/>
      <c r="Q47" s="3"/>
      <c r="R47" s="3"/>
      <c r="S47" s="3"/>
      <c r="T47" s="3"/>
      <c r="U47" s="3"/>
      <c r="V47" s="3"/>
    </row>
    <row r="48" spans="1:22" ht="26.25" x14ac:dyDescent="0.4">
      <c r="A48" s="38" t="s">
        <v>17</v>
      </c>
      <c r="B48" s="39">
        <f>'[1]2013'!C69</f>
        <v>0.97986577181208057</v>
      </c>
      <c r="C48" s="40">
        <f>'[1]2014 '!C69</f>
        <v>0.98620689655172411</v>
      </c>
      <c r="D48" s="40">
        <f>'[1]2015'!C69</f>
        <v>0.98518518518518516</v>
      </c>
      <c r="E48" s="34">
        <f>'[1]2016'!C65</f>
        <v>0.99242424242424243</v>
      </c>
      <c r="F48" s="3"/>
      <c r="G48" s="3"/>
      <c r="H48" s="3"/>
      <c r="I48" s="3"/>
      <c r="J48" s="11"/>
      <c r="K48" s="38" t="s">
        <v>14</v>
      </c>
      <c r="L48" s="39">
        <f>'[1]2013'!D31</f>
        <v>2.6666666666666666E-3</v>
      </c>
      <c r="M48" s="40">
        <f>'[1]2014 '!D31</f>
        <v>7.3529411764705881E-3</v>
      </c>
      <c r="N48" s="30">
        <f>'[1]2015'!D28</f>
        <v>8.2000000000000007E-3</v>
      </c>
      <c r="O48" s="66">
        <f>'[1]2016'!D28</f>
        <v>8.5470085470085479E-3</v>
      </c>
      <c r="P48" s="3"/>
      <c r="Q48" s="67"/>
      <c r="R48" s="3"/>
      <c r="S48" s="3"/>
      <c r="T48" s="3"/>
      <c r="U48" s="3"/>
      <c r="V48" s="3"/>
    </row>
    <row r="49" spans="1:22" ht="25.5" x14ac:dyDescent="0.35">
      <c r="A49" s="38" t="s">
        <v>20</v>
      </c>
      <c r="B49" s="39">
        <f>'[1]2013'!C70</f>
        <v>0.6271186440677966</v>
      </c>
      <c r="C49" s="40">
        <f>'[1]2014 '!C70</f>
        <v>0.65656565656565657</v>
      </c>
      <c r="D49" s="40">
        <f>'[1]2015'!C70</f>
        <v>0.620253164556962</v>
      </c>
      <c r="E49" s="34">
        <f>'[1]2016'!C66</f>
        <v>0.61038961038961037</v>
      </c>
      <c r="F49" s="3"/>
      <c r="G49" s="3"/>
      <c r="H49" s="3"/>
      <c r="I49" s="3"/>
      <c r="J49" s="11"/>
      <c r="K49" s="38" t="s">
        <v>16</v>
      </c>
      <c r="L49" s="39">
        <f>'[1]2013'!D32</f>
        <v>2.6086956521739132E-3</v>
      </c>
      <c r="M49" s="40">
        <f>'[1]2014 '!D32</f>
        <v>3.592814371257485E-3</v>
      </c>
      <c r="N49" s="30">
        <f>'[1]2015'!D29</f>
        <v>2.7000000000000001E-3</v>
      </c>
      <c r="O49" s="66">
        <f>'[1]2016'!D29</f>
        <v>2.7210884353741495E-3</v>
      </c>
      <c r="P49" s="3"/>
      <c r="Q49" s="3"/>
      <c r="R49" s="3"/>
      <c r="S49" s="3"/>
      <c r="T49" s="3"/>
      <c r="U49" s="3"/>
      <c r="V49" s="3"/>
    </row>
    <row r="50" spans="1:22" ht="27" thickBot="1" x14ac:dyDescent="0.45">
      <c r="A50" s="51" t="s">
        <v>21</v>
      </c>
      <c r="B50" s="39">
        <f>'[1]2013'!C71</f>
        <v>0.38004503724233502</v>
      </c>
      <c r="C50" s="40">
        <f>'[1]2014 '!C71</f>
        <v>0.40669240669240669</v>
      </c>
      <c r="D50" s="40">
        <f>'[1]2015'!C71</f>
        <v>0.40644136992515312</v>
      </c>
      <c r="E50" s="34">
        <f>'[1]2016'!C67</f>
        <v>0.39480812641083524</v>
      </c>
      <c r="F50" s="3"/>
      <c r="G50" s="3"/>
      <c r="H50" s="3"/>
      <c r="I50" s="3"/>
      <c r="J50" s="11"/>
      <c r="K50" s="38" t="s">
        <v>17</v>
      </c>
      <c r="L50" s="39">
        <f>'[1]2013'!D33</f>
        <v>0</v>
      </c>
      <c r="M50" s="40">
        <f>'[1]2014 '!D33</f>
        <v>0</v>
      </c>
      <c r="N50" s="30">
        <f>'[1]2015'!D30</f>
        <v>0</v>
      </c>
      <c r="O50" s="66">
        <f>'[1]2016'!D30</f>
        <v>0</v>
      </c>
      <c r="P50" s="3"/>
      <c r="Q50" s="3"/>
      <c r="R50" s="3"/>
      <c r="S50" s="3"/>
      <c r="T50" s="3"/>
      <c r="U50" s="3"/>
      <c r="V50" s="3"/>
    </row>
    <row r="51" spans="1:22" ht="25.5" x14ac:dyDescent="0.35">
      <c r="A51" s="3"/>
      <c r="B51" s="44"/>
      <c r="C51" s="44"/>
      <c r="D51" s="44"/>
      <c r="E51" s="44"/>
      <c r="F51" s="3"/>
      <c r="G51" s="3"/>
      <c r="H51" s="3"/>
      <c r="I51" s="3"/>
      <c r="J51" s="11"/>
      <c r="K51" s="38" t="s">
        <v>20</v>
      </c>
      <c r="L51" s="39">
        <f>'[1]2013'!D34</f>
        <v>0</v>
      </c>
      <c r="M51" s="40">
        <f>'[1]2014 '!D34</f>
        <v>0</v>
      </c>
      <c r="N51" s="30">
        <f>'[1]2015'!D31</f>
        <v>0</v>
      </c>
      <c r="O51" s="66">
        <f>'[1]2016'!D31</f>
        <v>0</v>
      </c>
      <c r="P51" s="3"/>
      <c r="Q51" s="3"/>
      <c r="R51" s="3"/>
      <c r="S51" s="3"/>
      <c r="T51" s="3"/>
      <c r="U51" s="3"/>
      <c r="V51" s="3"/>
    </row>
    <row r="52" spans="1:22" ht="27" thickBot="1" x14ac:dyDescent="0.45">
      <c r="A52" s="3"/>
      <c r="B52" s="3"/>
      <c r="C52" s="3"/>
      <c r="D52" s="3"/>
      <c r="E52" s="3"/>
      <c r="F52" s="3"/>
      <c r="G52" s="3"/>
      <c r="H52" s="3"/>
      <c r="I52" s="3"/>
      <c r="J52" s="11"/>
      <c r="K52" s="51" t="s">
        <v>21</v>
      </c>
      <c r="L52" s="39">
        <f>'[1]2013'!D35</f>
        <v>1.7322016282695306E-3</v>
      </c>
      <c r="M52" s="40">
        <f>'[1]2014 '!D35</f>
        <v>1.5015015015015015E-3</v>
      </c>
      <c r="N52" s="30">
        <f>'[1]2015'!D32</f>
        <v>2.2680880018144706E-3</v>
      </c>
      <c r="O52" s="66">
        <f>'[1]2016'!D32</f>
        <v>1.8058690744920992E-3</v>
      </c>
      <c r="P52" s="3"/>
      <c r="Q52" s="3"/>
      <c r="R52" s="3"/>
      <c r="S52" s="3"/>
      <c r="T52" s="3"/>
      <c r="U52" s="3"/>
      <c r="V52" s="3"/>
    </row>
    <row r="53" spans="1:22" ht="25.5" x14ac:dyDescent="0.35">
      <c r="A53" s="3"/>
      <c r="B53" s="3"/>
      <c r="C53" s="3"/>
      <c r="D53" s="3"/>
      <c r="E53" s="3"/>
      <c r="F53" s="3"/>
      <c r="G53" s="3"/>
      <c r="H53" s="3"/>
      <c r="I53" s="3"/>
      <c r="J53" s="3"/>
      <c r="K53" s="3"/>
      <c r="L53" s="3"/>
      <c r="M53" s="3"/>
      <c r="N53" s="3"/>
      <c r="O53" s="3"/>
      <c r="P53" s="3"/>
      <c r="Q53" s="3"/>
      <c r="R53" s="3"/>
      <c r="S53" s="3"/>
      <c r="T53" s="3"/>
      <c r="U53" s="3"/>
      <c r="V53" s="3"/>
    </row>
  </sheetData>
  <mergeCells count="4">
    <mergeCell ref="A1:U4"/>
    <mergeCell ref="A6:H6"/>
    <mergeCell ref="K6:U6"/>
    <mergeCell ref="A26:H26"/>
  </mergeCells>
  <printOptions horizontalCentered="1"/>
  <pageMargins left="0.25" right="0.25" top="1.5" bottom="0.5" header="0.3" footer="0.3"/>
  <pageSetup paperSize="17" scale="38" orientation="landscape" r:id="rId1"/>
  <headerFooter>
    <oddHeader xml:space="preserve">&amp;C&amp;"-,Bold"&amp;24
&amp;"Arial,Bold"&amp;28
University of Massachusetts  Worcester - Faculty and Staff Demographic Profile Trends
2013 - 2016&amp;"-,Bold"&amp;24
</oddHeader>
    <oddFooter>&amp;L&amp;10Prepared by Diversity and Inclusion Office
&amp;D
&amp;F&amp;RPage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 Summary - all years</vt:lpstr>
      <vt:lpstr>'Profile Summary - all years'!Print_Area</vt:lpstr>
    </vt:vector>
  </TitlesOfParts>
  <Company>UMASS Medical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Holly</dc:creator>
  <cp:lastModifiedBy>Brown, Holly</cp:lastModifiedBy>
  <dcterms:created xsi:type="dcterms:W3CDTF">2016-11-02T20:16:38Z</dcterms:created>
  <dcterms:modified xsi:type="dcterms:W3CDTF">2016-11-02T20:17:41Z</dcterms:modified>
</cp:coreProperties>
</file>