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7795" windowHeight="13350"/>
  </bookViews>
  <sheets>
    <sheet name="2016 Formated Report Charts onl" sheetId="1" r:id="rId1"/>
  </sheets>
  <externalReferences>
    <externalReference r:id="rId2"/>
  </externalReferences>
  <definedNames>
    <definedName name="_xlnm.Print_Area" localSheetId="0">'2016 Formated Report Charts onl'!$B$1:$BI$28</definedName>
  </definedNames>
  <calcPr calcId="145621"/>
</workbook>
</file>

<file path=xl/calcChain.xml><?xml version="1.0" encoding="utf-8"?>
<calcChain xmlns="http://schemas.openxmlformats.org/spreadsheetml/2006/main">
  <c r="CB41" i="1" l="1"/>
  <c r="BX41" i="1"/>
  <c r="BT41" i="1"/>
  <c r="CG40" i="1"/>
  <c r="BX40" i="1"/>
  <c r="BW40" i="1"/>
  <c r="BV40" i="1"/>
  <c r="BU40" i="1"/>
  <c r="BT40" i="1"/>
  <c r="BS40" i="1"/>
  <c r="CG39" i="1"/>
  <c r="BX39" i="1"/>
  <c r="BW39" i="1"/>
  <c r="BV39" i="1"/>
  <c r="BU39" i="1"/>
  <c r="BT39" i="1"/>
  <c r="BS39" i="1"/>
  <c r="CH38" i="1"/>
  <c r="CG38" i="1"/>
  <c r="CI38" i="1" s="1"/>
  <c r="BX38" i="1"/>
  <c r="BW38" i="1"/>
  <c r="BV38" i="1"/>
  <c r="BU38" i="1"/>
  <c r="BT38" i="1"/>
  <c r="BS38" i="1"/>
  <c r="CG37" i="1"/>
  <c r="BX37" i="1"/>
  <c r="BW37" i="1"/>
  <c r="BV37" i="1"/>
  <c r="BU37" i="1"/>
  <c r="BT37" i="1"/>
  <c r="BS37" i="1"/>
  <c r="CG36" i="1"/>
  <c r="BX36" i="1"/>
  <c r="BW36" i="1"/>
  <c r="BV36" i="1"/>
  <c r="BU36" i="1"/>
  <c r="BT36" i="1"/>
  <c r="BS36" i="1"/>
  <c r="CG35" i="1"/>
  <c r="BX35" i="1"/>
  <c r="BW35" i="1"/>
  <c r="BV35" i="1"/>
  <c r="BU35" i="1"/>
  <c r="BT35" i="1"/>
  <c r="BS35" i="1"/>
  <c r="CH34" i="1"/>
  <c r="CG34" i="1"/>
  <c r="CI34" i="1" s="1"/>
  <c r="BX34" i="1"/>
  <c r="BW34" i="1"/>
  <c r="BV34" i="1"/>
  <c r="BU34" i="1"/>
  <c r="BT34" i="1"/>
  <c r="BS34" i="1"/>
  <c r="CG21" i="1"/>
  <c r="BX21" i="1"/>
  <c r="BU21" i="1"/>
  <c r="BT21" i="1"/>
  <c r="CI17" i="1"/>
  <c r="CG41" i="1" s="1"/>
  <c r="CG17" i="1"/>
  <c r="CI18" i="1" s="1"/>
  <c r="CA17" i="1"/>
  <c r="BX17" i="1"/>
  <c r="BW17" i="1"/>
  <c r="BW41" i="1" s="1"/>
  <c r="BV17" i="1"/>
  <c r="BV41" i="1" s="1"/>
  <c r="BU17" i="1"/>
  <c r="BU41" i="1" s="1"/>
  <c r="BT17" i="1"/>
  <c r="BS17" i="1"/>
  <c r="BS41" i="1" s="1"/>
  <c r="CH16" i="1"/>
  <c r="CH40" i="1" s="1"/>
  <c r="BZ16" i="1"/>
  <c r="BY40" i="1" s="1"/>
  <c r="BY16" i="1"/>
  <c r="BZ40" i="1" s="1"/>
  <c r="CH15" i="1"/>
  <c r="CH39" i="1" s="1"/>
  <c r="BZ15" i="1"/>
  <c r="BY39" i="1" s="1"/>
  <c r="CA39" i="1" s="1"/>
  <c r="BY15" i="1"/>
  <c r="BZ39" i="1" s="1"/>
  <c r="CH14" i="1"/>
  <c r="BY14" i="1"/>
  <c r="BZ38" i="1" s="1"/>
  <c r="CH13" i="1"/>
  <c r="CH37" i="1" s="1"/>
  <c r="BY13" i="1"/>
  <c r="BZ37" i="1" s="1"/>
  <c r="CH12" i="1"/>
  <c r="CH36" i="1" s="1"/>
  <c r="BZ12" i="1"/>
  <c r="BY36" i="1" s="1"/>
  <c r="BY12" i="1"/>
  <c r="BZ36" i="1" s="1"/>
  <c r="CH11" i="1"/>
  <c r="CH17" i="1" s="1"/>
  <c r="BZ11" i="1"/>
  <c r="BY35" i="1" s="1"/>
  <c r="BY11" i="1"/>
  <c r="BZ35" i="1" s="1"/>
  <c r="CH10" i="1"/>
  <c r="BY10" i="1"/>
  <c r="BY17" i="1" s="1"/>
  <c r="CI40" i="1" l="1"/>
  <c r="CA36" i="1"/>
  <c r="CG28" i="1"/>
  <c r="CH28" i="1" s="1"/>
  <c r="CI39" i="1"/>
  <c r="CA35" i="1"/>
  <c r="CI37" i="1"/>
  <c r="BZ41" i="1"/>
  <c r="CH21" i="1"/>
  <c r="CH41" i="1"/>
  <c r="CI41" i="1" s="1"/>
  <c r="CA40" i="1"/>
  <c r="CI36" i="1"/>
  <c r="BZ14" i="1"/>
  <c r="BY38" i="1" s="1"/>
  <c r="CA38" i="1" s="1"/>
  <c r="CH35" i="1"/>
  <c r="CI35" i="1" s="1"/>
  <c r="BZ13" i="1"/>
  <c r="BY37" i="1" s="1"/>
  <c r="CA37" i="1" s="1"/>
  <c r="BV21" i="1"/>
  <c r="BZ34" i="1"/>
  <c r="BZ10" i="1"/>
  <c r="BS21" i="1"/>
  <c r="BW21" i="1"/>
  <c r="BZ17" i="1" l="1"/>
  <c r="BY34" i="1"/>
  <c r="CA34" i="1" s="1"/>
  <c r="BY41" i="1" l="1"/>
  <c r="CA41" i="1" s="1"/>
  <c r="BY21" i="1"/>
  <c r="BZ18" i="1"/>
  <c r="BZ21" i="1" l="1"/>
  <c r="BU28" i="1" l="1"/>
  <c r="BY28" i="1"/>
  <c r="BT28" i="1"/>
  <c r="BV28" i="1"/>
  <c r="BS28" i="1"/>
  <c r="BW28" i="1"/>
  <c r="BX28" i="1"/>
  <c r="CA28" i="1" l="1"/>
</calcChain>
</file>

<file path=xl/sharedStrings.xml><?xml version="1.0" encoding="utf-8"?>
<sst xmlns="http://schemas.openxmlformats.org/spreadsheetml/2006/main" count="98" uniqueCount="35">
  <si>
    <t xml:space="preserve">2016 University of Massachusetts Worcester- Faculty and Staff Demographic Profile </t>
  </si>
  <si>
    <t>All UMW Units</t>
  </si>
  <si>
    <r>
      <rPr>
        <b/>
        <sz val="26"/>
        <color theme="1"/>
        <rFont val="Arial"/>
        <family val="2"/>
      </rPr>
      <t>Overview:</t>
    </r>
    <r>
      <rPr>
        <sz val="26"/>
        <color theme="1"/>
        <rFont val="Arial"/>
        <family val="2"/>
      </rPr>
      <t xml:space="preserve">  White  continues to be the largest employed demographic group, followed by Asians, Hispanics and Blacks.  Native groups continue to make up a tiny component of the workforce.  Overall, this pattern is  consistent within each job group.   Women continue to out number men in the overall workforce.  Women are concentrated in the Professional Non-faculty Job Group.  However, they make up 47% of the Executive/ Administrative Manager group, with 6 less females than males in that job group.  </t>
    </r>
    <r>
      <rPr>
        <b/>
        <sz val="26"/>
        <color theme="1"/>
        <rFont val="Arial"/>
        <family val="2"/>
      </rPr>
      <t xml:space="preserve">Note: </t>
    </r>
    <r>
      <rPr>
        <sz val="26"/>
        <color theme="1"/>
        <rFont val="Arial"/>
        <family val="2"/>
      </rPr>
      <t xml:space="preserve"> The 2016 Executive/ Administrator statistics include ALL chairs.  Faculty does not include the dual/physicians.    </t>
    </r>
  </si>
  <si>
    <t>Workforce Composition by Race/ Ethnicity - Counts</t>
  </si>
  <si>
    <t>Workforce Composition by Gender - Counts</t>
  </si>
  <si>
    <t>Job Categories</t>
  </si>
  <si>
    <t>Black</t>
  </si>
  <si>
    <t>Asian</t>
  </si>
  <si>
    <t>Native American</t>
  </si>
  <si>
    <t>Hispanic</t>
  </si>
  <si>
    <t>Native Hawaiian or Pacific Islander</t>
  </si>
  <si>
    <t>Two or More Races</t>
  </si>
  <si>
    <t>Total Minority</t>
  </si>
  <si>
    <t>White</t>
  </si>
  <si>
    <t>Totals</t>
  </si>
  <si>
    <t>Female</t>
  </si>
  <si>
    <t>Male</t>
  </si>
  <si>
    <t>Total</t>
  </si>
  <si>
    <t>Executive/Administrative Manager</t>
  </si>
  <si>
    <t>Faculty*</t>
  </si>
  <si>
    <t>Faculty</t>
  </si>
  <si>
    <t>Professional Non Faculty</t>
  </si>
  <si>
    <t>Secretarial/Clerical</t>
  </si>
  <si>
    <t>Technical/Paraprofessional</t>
  </si>
  <si>
    <t>Skilled Crafts</t>
  </si>
  <si>
    <t>Service/Maintenance</t>
  </si>
  <si>
    <t>* Dual Physicians not included in data</t>
  </si>
  <si>
    <t>check</t>
  </si>
  <si>
    <t>Total Workforce Composition - by Race/ Ethnicity</t>
  </si>
  <si>
    <t>Total Workforce Composition - By Gender</t>
  </si>
  <si>
    <t xml:space="preserve"> </t>
  </si>
  <si>
    <t>Workforce Composition by Race/ Ethnicity - Percentages</t>
  </si>
  <si>
    <t>Workforce Composition by Job Category and  Gender - Percentages</t>
  </si>
  <si>
    <t>Percent Total Workforce Composition - by Race/ Ethnicity</t>
  </si>
  <si>
    <t>Percent Total Workforce Composition - By Gender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</si>
</sst>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36"/>
      <color theme="1"/>
      <name val="Arial"/>
      <family val="2"/>
    </font>
    <font>
      <sz val="24"/>
      <color theme="1"/>
      <name val="Arial Black"/>
      <family val="2"/>
    </font>
    <font>
      <sz val="9"/>
      <color rgb="FF000000"/>
      <name val="Arial"/>
      <family val="2"/>
    </font>
    <font>
      <sz val="26"/>
      <color theme="1"/>
      <name val="Arial"/>
      <family val="2"/>
    </font>
    <font>
      <b/>
      <sz val="26"/>
      <color theme="1"/>
      <name val="Arial"/>
      <family val="2"/>
    </font>
    <font>
      <b/>
      <sz val="18"/>
      <color theme="1"/>
      <name val="Calibri"/>
      <family val="2"/>
      <scheme val="minor"/>
    </font>
    <font>
      <sz val="24"/>
      <color rgb="FF000000"/>
      <name val="Arial"/>
      <family val="2"/>
    </font>
    <font>
      <sz val="24"/>
      <color theme="1"/>
      <name val="Arial"/>
      <family val="2"/>
    </font>
    <font>
      <sz val="11"/>
      <color theme="1"/>
      <name val="Arial"/>
      <family val="2"/>
    </font>
    <font>
      <b/>
      <sz val="24"/>
      <color theme="1"/>
      <name val="Arial"/>
      <family val="2"/>
    </font>
    <font>
      <b/>
      <sz val="20"/>
      <color theme="1"/>
      <name val="Arial"/>
      <family val="2"/>
    </font>
    <font>
      <sz val="20"/>
      <color theme="1"/>
      <name val="Arial"/>
      <family val="2"/>
    </font>
    <font>
      <sz val="20"/>
      <color rgb="FF000000"/>
      <name val="Arial"/>
      <family val="2"/>
    </font>
    <font>
      <sz val="18"/>
      <color theme="1"/>
      <name val="Arial"/>
      <family val="2"/>
    </font>
    <font>
      <sz val="11"/>
      <color theme="0"/>
      <name val="Arial"/>
      <family val="2"/>
    </font>
    <font>
      <sz val="9"/>
      <color theme="1"/>
      <name val="Arial"/>
      <family val="2"/>
    </font>
    <font>
      <b/>
      <sz val="11"/>
      <color theme="1"/>
      <name val="Arial"/>
      <family val="2"/>
    </font>
    <font>
      <sz val="24"/>
      <color theme="1"/>
      <name val="Calibri"/>
      <family val="2"/>
      <scheme val="minor"/>
    </font>
    <font>
      <b/>
      <sz val="18"/>
      <color theme="1"/>
      <name val="Arial"/>
      <family val="2"/>
    </font>
    <font>
      <b/>
      <sz val="11"/>
      <color theme="0"/>
      <name val="Arial"/>
      <family val="2"/>
    </font>
    <font>
      <sz val="9"/>
      <color theme="1"/>
      <name val="Calibri"/>
      <family val="2"/>
      <scheme val="minor"/>
    </font>
  </fonts>
  <fills count="2">
    <fill>
      <patternFill patternType="none"/>
    </fill>
    <fill>
      <patternFill patternType="gray125"/>
    </fill>
  </fills>
  <borders count="16">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bottom/>
      <diagonal/>
    </border>
  </borders>
  <cellStyleXfs count="2">
    <xf numFmtId="0" fontId="0" fillId="0" borderId="0"/>
    <xf numFmtId="9" fontId="1" fillId="0" borderId="0" applyFont="0" applyFill="0" applyBorder="0" applyAlignment="0" applyProtection="0"/>
  </cellStyleXfs>
  <cellXfs count="71">
    <xf numFmtId="0" fontId="0" fillId="0" borderId="0" xfId="0"/>
    <xf numFmtId="0" fontId="3" fillId="0" borderId="0" xfId="0" applyFont="1" applyAlignment="1">
      <alignment horizontal="center"/>
    </xf>
    <xf numFmtId="0" fontId="4" fillId="0" borderId="0" xfId="0" applyFont="1"/>
    <xf numFmtId="0" fontId="2" fillId="0" borderId="0" xfId="0" applyFont="1"/>
    <xf numFmtId="0" fontId="0" fillId="0" borderId="0" xfId="0" applyBorder="1"/>
    <xf numFmtId="164" fontId="5" fillId="0" borderId="0" xfId="0" applyNumberFormat="1" applyFont="1" applyFill="1" applyBorder="1" applyAlignment="1">
      <alignment vertical="top" wrapText="1"/>
    </xf>
    <xf numFmtId="0" fontId="6" fillId="0" borderId="0" xfId="0" applyFont="1" applyAlignment="1">
      <alignment horizontal="left" vertical="top" wrapText="1"/>
    </xf>
    <xf numFmtId="0" fontId="8" fillId="0" borderId="0" xfId="0" applyFont="1"/>
    <xf numFmtId="164" fontId="9" fillId="0" borderId="0" xfId="0" applyNumberFormat="1" applyFont="1" applyFill="1" applyBorder="1" applyAlignment="1">
      <alignment vertical="top" wrapText="1"/>
    </xf>
    <xf numFmtId="0" fontId="10" fillId="0" borderId="0" xfId="0" applyFont="1" applyBorder="1"/>
    <xf numFmtId="0" fontId="10" fillId="0" borderId="0" xfId="0" applyFont="1"/>
    <xf numFmtId="0" fontId="11" fillId="0" borderId="0" xfId="0" applyFont="1" applyFill="1"/>
    <xf numFmtId="0" fontId="12" fillId="0" borderId="0" xfId="0" applyFont="1"/>
    <xf numFmtId="0" fontId="11" fillId="0" borderId="0" xfId="0" applyFont="1" applyBorder="1"/>
    <xf numFmtId="0" fontId="11" fillId="0" borderId="0" xfId="0" applyFont="1"/>
    <xf numFmtId="0" fontId="13" fillId="0" borderId="1" xfId="0" applyFont="1" applyBorder="1" applyAlignment="1">
      <alignment horizontal="center" wrapText="1"/>
    </xf>
    <xf numFmtId="0" fontId="13" fillId="0" borderId="2" xfId="0" applyFont="1" applyBorder="1" applyAlignment="1">
      <alignment horizontal="center" wrapText="1"/>
    </xf>
    <xf numFmtId="0" fontId="13" fillId="0" borderId="3" xfId="0" applyFont="1" applyFill="1" applyBorder="1" applyAlignment="1">
      <alignment horizontal="center" wrapText="1"/>
    </xf>
    <xf numFmtId="0" fontId="13" fillId="0" borderId="2" xfId="0" applyFont="1" applyFill="1" applyBorder="1" applyAlignment="1">
      <alignment horizontal="center" wrapText="1"/>
    </xf>
    <xf numFmtId="0" fontId="14" fillId="0" borderId="4" xfId="0" applyFont="1" applyBorder="1"/>
    <xf numFmtId="0" fontId="14" fillId="0" borderId="5" xfId="0" applyFont="1" applyBorder="1" applyAlignment="1">
      <alignment horizontal="center"/>
    </xf>
    <xf numFmtId="164" fontId="15" fillId="0" borderId="5" xfId="0" applyNumberFormat="1" applyFont="1" applyFill="1" applyBorder="1" applyAlignment="1">
      <alignment horizontal="center" vertical="top" wrapText="1"/>
    </xf>
    <xf numFmtId="0" fontId="14" fillId="0" borderId="6" xfId="0" applyFont="1" applyBorder="1"/>
    <xf numFmtId="164" fontId="14" fillId="0" borderId="5" xfId="0" applyNumberFormat="1" applyFont="1" applyBorder="1" applyAlignment="1">
      <alignment horizontal="center"/>
    </xf>
    <xf numFmtId="0" fontId="14" fillId="0" borderId="7" xfId="0" applyFont="1" applyFill="1" applyBorder="1" applyAlignment="1">
      <alignment horizontal="center"/>
    </xf>
    <xf numFmtId="0" fontId="14" fillId="0" borderId="8" xfId="0" applyFont="1" applyBorder="1"/>
    <xf numFmtId="0" fontId="14" fillId="0" borderId="9" xfId="0" applyFont="1" applyBorder="1" applyAlignment="1">
      <alignment horizontal="center"/>
    </xf>
    <xf numFmtId="164" fontId="15" fillId="0" borderId="9" xfId="0" applyNumberFormat="1" applyFont="1" applyFill="1" applyBorder="1" applyAlignment="1">
      <alignment horizontal="center" vertical="top" wrapText="1"/>
    </xf>
    <xf numFmtId="164" fontId="14" fillId="0" borderId="9" xfId="0" applyNumberFormat="1" applyFont="1" applyBorder="1" applyAlignment="1">
      <alignment horizontal="center"/>
    </xf>
    <xf numFmtId="0" fontId="14" fillId="0" borderId="10" xfId="0" applyFont="1" applyBorder="1" applyAlignment="1">
      <alignment horizontal="center"/>
    </xf>
    <xf numFmtId="0" fontId="14" fillId="0" borderId="11" xfId="0" applyFont="1" applyBorder="1"/>
    <xf numFmtId="0" fontId="14" fillId="0" borderId="12" xfId="0" applyFont="1" applyBorder="1" applyAlignment="1">
      <alignment horizontal="center"/>
    </xf>
    <xf numFmtId="164" fontId="14" fillId="0" borderId="12" xfId="0" applyNumberFormat="1" applyFont="1" applyBorder="1" applyAlignment="1">
      <alignment horizontal="center"/>
    </xf>
    <xf numFmtId="0" fontId="14" fillId="0" borderId="13" xfId="0" applyFont="1" applyBorder="1" applyAlignment="1">
      <alignment horizontal="center"/>
    </xf>
    <xf numFmtId="164" fontId="11" fillId="0" borderId="0" xfId="0" applyNumberFormat="1" applyFont="1" applyBorder="1"/>
    <xf numFmtId="0" fontId="16" fillId="0" borderId="0" xfId="0" applyFont="1" applyFill="1" applyBorder="1"/>
    <xf numFmtId="0" fontId="11" fillId="0" borderId="0" xfId="0" applyFont="1" applyFill="1" applyBorder="1"/>
    <xf numFmtId="0" fontId="17" fillId="0" borderId="14" xfId="0" applyFont="1" applyFill="1" applyBorder="1"/>
    <xf numFmtId="0" fontId="17" fillId="0" borderId="0" xfId="0" applyFont="1"/>
    <xf numFmtId="0" fontId="18" fillId="0" borderId="0" xfId="0" applyFont="1" applyFill="1" applyBorder="1"/>
    <xf numFmtId="0" fontId="14" fillId="0" borderId="11" xfId="0" applyFont="1" applyBorder="1" applyAlignment="1">
      <alignment wrapText="1"/>
    </xf>
    <xf numFmtId="0" fontId="14" fillId="0" borderId="3" xfId="0" applyFont="1" applyBorder="1" applyAlignment="1">
      <alignment horizontal="center"/>
    </xf>
    <xf numFmtId="0" fontId="11" fillId="0" borderId="0" xfId="0" applyFont="1" applyBorder="1" applyAlignment="1">
      <alignment wrapText="1"/>
    </xf>
    <xf numFmtId="0" fontId="11" fillId="0" borderId="0" xfId="0" applyFont="1" applyFill="1" applyBorder="1" applyAlignment="1">
      <alignment wrapText="1"/>
    </xf>
    <xf numFmtId="164" fontId="11" fillId="0" borderId="0" xfId="0" applyNumberFormat="1" applyFont="1" applyFill="1" applyBorder="1"/>
    <xf numFmtId="0" fontId="19" fillId="0" borderId="0" xfId="0" applyFont="1" applyFill="1"/>
    <xf numFmtId="0" fontId="10" fillId="0" borderId="0" xfId="0" applyFont="1" applyFill="1"/>
    <xf numFmtId="0" fontId="20" fillId="0" borderId="0" xfId="0" applyFont="1"/>
    <xf numFmtId="0" fontId="10" fillId="0" borderId="0" xfId="0" applyFont="1" applyFill="1" applyBorder="1"/>
    <xf numFmtId="0" fontId="21" fillId="0" borderId="0" xfId="0" applyFont="1"/>
    <xf numFmtId="0" fontId="19" fillId="0" borderId="0" xfId="0" applyFont="1" applyBorder="1" applyAlignment="1">
      <alignment horizontal="center" wrapText="1"/>
    </xf>
    <xf numFmtId="9" fontId="14" fillId="0" borderId="12" xfId="1" applyFont="1" applyBorder="1" applyAlignment="1">
      <alignment horizontal="center"/>
    </xf>
    <xf numFmtId="9" fontId="11" fillId="0" borderId="0" xfId="1" applyFont="1" applyBorder="1"/>
    <xf numFmtId="9" fontId="17" fillId="0" borderId="0" xfId="0" applyNumberFormat="1" applyFont="1"/>
    <xf numFmtId="0" fontId="13" fillId="0" borderId="1" xfId="0" applyFont="1" applyFill="1" applyBorder="1" applyAlignment="1">
      <alignment horizontal="center" wrapText="1"/>
    </xf>
    <xf numFmtId="0" fontId="22" fillId="0" borderId="0" xfId="0" applyFont="1" applyFill="1" applyBorder="1" applyAlignment="1">
      <alignment horizontal="center" wrapText="1"/>
    </xf>
    <xf numFmtId="0" fontId="22" fillId="0" borderId="15" xfId="0" applyFont="1" applyFill="1" applyBorder="1" applyAlignment="1">
      <alignment horizontal="center" wrapText="1"/>
    </xf>
    <xf numFmtId="0" fontId="14" fillId="0" borderId="4" xfId="0" applyFont="1" applyFill="1" applyBorder="1"/>
    <xf numFmtId="9" fontId="14" fillId="0" borderId="12" xfId="1" applyNumberFormat="1" applyFont="1" applyFill="1" applyBorder="1" applyAlignment="1">
      <alignment horizontal="center"/>
    </xf>
    <xf numFmtId="10" fontId="17" fillId="0" borderId="0" xfId="0" applyNumberFormat="1" applyFont="1"/>
    <xf numFmtId="0" fontId="17" fillId="0" borderId="0" xfId="0" applyFont="1" applyBorder="1"/>
    <xf numFmtId="9" fontId="14" fillId="0" borderId="5" xfId="1" applyNumberFormat="1" applyFont="1" applyBorder="1" applyAlignment="1">
      <alignment horizontal="center"/>
    </xf>
    <xf numFmtId="2" fontId="17" fillId="0" borderId="15" xfId="0" applyNumberFormat="1" applyFont="1" applyBorder="1"/>
    <xf numFmtId="0" fontId="14" fillId="0" borderId="8" xfId="0" applyFont="1" applyFill="1" applyBorder="1"/>
    <xf numFmtId="0" fontId="13" fillId="0" borderId="11" xfId="0" applyFont="1" applyFill="1" applyBorder="1" applyAlignment="1">
      <alignment horizontal="right"/>
    </xf>
    <xf numFmtId="9" fontId="14" fillId="0" borderId="5" xfId="1" applyNumberFormat="1" applyFont="1" applyFill="1" applyBorder="1" applyAlignment="1">
      <alignment horizontal="center"/>
    </xf>
    <xf numFmtId="0" fontId="13" fillId="0" borderId="11" xfId="0" applyFont="1" applyBorder="1" applyAlignment="1">
      <alignment horizontal="right"/>
    </xf>
    <xf numFmtId="0" fontId="23" fillId="0" borderId="0" xfId="0" applyFont="1" applyFill="1" applyBorder="1"/>
    <xf numFmtId="0" fontId="0" fillId="0" borderId="0" xfId="0" applyFill="1" applyBorder="1"/>
    <xf numFmtId="0" fontId="0" fillId="0" borderId="0" xfId="0" applyFill="1"/>
    <xf numFmtId="164" fontId="0" fillId="0" borderId="0" xfId="0" applyNumberForma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200"/>
            </a:pPr>
            <a:r>
              <a:rPr lang="en-US" sz="3200"/>
              <a:t>2016 Number of Faculty and Staff </a:t>
            </a:r>
          </a:p>
          <a:p>
            <a:pPr>
              <a:defRPr sz="3200"/>
            </a:pPr>
            <a:r>
              <a:rPr lang="en-US" sz="3200"/>
              <a:t> by Job Category and Gender</a:t>
            </a:r>
          </a:p>
        </c:rich>
      </c:tx>
      <c:layout/>
      <c:overlay val="0"/>
    </c:title>
    <c:autoTitleDeleted val="0"/>
    <c:plotArea>
      <c:layout/>
      <c:barChart>
        <c:barDir val="col"/>
        <c:grouping val="stacked"/>
        <c:varyColors val="0"/>
        <c:ser>
          <c:idx val="0"/>
          <c:order val="0"/>
          <c:tx>
            <c:strRef>
              <c:f>'2016 Formated Report Charts onl'!$CF$10</c:f>
              <c:strCache>
                <c:ptCount val="1"/>
                <c:pt idx="0">
                  <c:v>Executive/Administrative Manager</c:v>
                </c:pt>
              </c:strCache>
            </c:strRef>
          </c:tx>
          <c:invertIfNegative val="0"/>
          <c:cat>
            <c:strRef>
              <c:f>'2016 Formated Report Charts onl'!$CG$9:$CH$9</c:f>
              <c:strCache>
                <c:ptCount val="2"/>
                <c:pt idx="0">
                  <c:v>Female</c:v>
                </c:pt>
                <c:pt idx="1">
                  <c:v>Male</c:v>
                </c:pt>
              </c:strCache>
            </c:strRef>
          </c:cat>
          <c:val>
            <c:numRef>
              <c:f>'2016 Formated Report Charts onl'!$CG$10:$CH$10</c:f>
              <c:numCache>
                <c:formatCode>###0;###0</c:formatCode>
                <c:ptCount val="2"/>
                <c:pt idx="0" formatCode="General">
                  <c:v>50</c:v>
                </c:pt>
                <c:pt idx="1">
                  <c:v>56</c:v>
                </c:pt>
              </c:numCache>
            </c:numRef>
          </c:val>
        </c:ser>
        <c:ser>
          <c:idx val="1"/>
          <c:order val="1"/>
          <c:tx>
            <c:strRef>
              <c:f>'2016 Formated Report Charts onl'!$CF$11</c:f>
              <c:strCache>
                <c:ptCount val="1"/>
                <c:pt idx="0">
                  <c:v>Faculty</c:v>
                </c:pt>
              </c:strCache>
            </c:strRef>
          </c:tx>
          <c:invertIfNegative val="0"/>
          <c:cat>
            <c:strRef>
              <c:f>'2016 Formated Report Charts onl'!$CG$9:$CH$9</c:f>
              <c:strCache>
                <c:ptCount val="2"/>
                <c:pt idx="0">
                  <c:v>Female</c:v>
                </c:pt>
                <c:pt idx="1">
                  <c:v>Male</c:v>
                </c:pt>
              </c:strCache>
            </c:strRef>
          </c:cat>
          <c:val>
            <c:numRef>
              <c:f>'2016 Formated Report Charts onl'!$CG$11:$CH$11</c:f>
              <c:numCache>
                <c:formatCode>###0;###0</c:formatCode>
                <c:ptCount val="2"/>
                <c:pt idx="0" formatCode="General">
                  <c:v>236</c:v>
                </c:pt>
                <c:pt idx="1">
                  <c:v>302</c:v>
                </c:pt>
              </c:numCache>
            </c:numRef>
          </c:val>
        </c:ser>
        <c:ser>
          <c:idx val="2"/>
          <c:order val="2"/>
          <c:tx>
            <c:strRef>
              <c:f>'2016 Formated Report Charts onl'!$CF$12</c:f>
              <c:strCache>
                <c:ptCount val="1"/>
                <c:pt idx="0">
                  <c:v>Professional Non Faculty</c:v>
                </c:pt>
              </c:strCache>
            </c:strRef>
          </c:tx>
          <c:invertIfNegative val="0"/>
          <c:cat>
            <c:strRef>
              <c:f>'2016 Formated Report Charts onl'!$CG$9:$CH$9</c:f>
              <c:strCache>
                <c:ptCount val="2"/>
                <c:pt idx="0">
                  <c:v>Female</c:v>
                </c:pt>
                <c:pt idx="1">
                  <c:v>Male</c:v>
                </c:pt>
              </c:strCache>
            </c:strRef>
          </c:cat>
          <c:val>
            <c:numRef>
              <c:f>'2016 Formated Report Charts onl'!$CG$12:$CH$12</c:f>
              <c:numCache>
                <c:formatCode>###0;###0</c:formatCode>
                <c:ptCount val="2"/>
                <c:pt idx="0" formatCode="General">
                  <c:v>1598</c:v>
                </c:pt>
                <c:pt idx="1">
                  <c:v>893</c:v>
                </c:pt>
              </c:numCache>
            </c:numRef>
          </c:val>
        </c:ser>
        <c:ser>
          <c:idx val="3"/>
          <c:order val="3"/>
          <c:tx>
            <c:strRef>
              <c:f>'2016 Formated Report Charts onl'!$CF$13</c:f>
              <c:strCache>
                <c:ptCount val="1"/>
                <c:pt idx="0">
                  <c:v>Secretarial/Clerical</c:v>
                </c:pt>
              </c:strCache>
            </c:strRef>
          </c:tx>
          <c:invertIfNegative val="0"/>
          <c:cat>
            <c:strRef>
              <c:f>'2016 Formated Report Charts onl'!$CG$9:$CH$9</c:f>
              <c:strCache>
                <c:ptCount val="2"/>
                <c:pt idx="0">
                  <c:v>Female</c:v>
                </c:pt>
                <c:pt idx="1">
                  <c:v>Male</c:v>
                </c:pt>
              </c:strCache>
            </c:strRef>
          </c:cat>
          <c:val>
            <c:numRef>
              <c:f>'2016 Formated Report Charts onl'!$CG$13:$CH$13</c:f>
              <c:numCache>
                <c:formatCode>###0;###0</c:formatCode>
                <c:ptCount val="2"/>
                <c:pt idx="0" formatCode="General">
                  <c:v>329</c:v>
                </c:pt>
                <c:pt idx="1">
                  <c:v>22</c:v>
                </c:pt>
              </c:numCache>
            </c:numRef>
          </c:val>
        </c:ser>
        <c:ser>
          <c:idx val="4"/>
          <c:order val="4"/>
          <c:tx>
            <c:strRef>
              <c:f>'2016 Formated Report Charts onl'!$CF$14</c:f>
              <c:strCache>
                <c:ptCount val="1"/>
                <c:pt idx="0">
                  <c:v>Technical/Paraprofessional</c:v>
                </c:pt>
              </c:strCache>
            </c:strRef>
          </c:tx>
          <c:invertIfNegative val="0"/>
          <c:cat>
            <c:strRef>
              <c:f>'2016 Formated Report Charts onl'!$CG$9:$CH$9</c:f>
              <c:strCache>
                <c:ptCount val="2"/>
                <c:pt idx="0">
                  <c:v>Female</c:v>
                </c:pt>
                <c:pt idx="1">
                  <c:v>Male</c:v>
                </c:pt>
              </c:strCache>
            </c:strRef>
          </c:cat>
          <c:val>
            <c:numRef>
              <c:f>'2016 Formated Report Charts onl'!$CG$14:$CH$14</c:f>
              <c:numCache>
                <c:formatCode>###0;###0</c:formatCode>
                <c:ptCount val="2"/>
                <c:pt idx="0" formatCode="General">
                  <c:v>437</c:v>
                </c:pt>
                <c:pt idx="1">
                  <c:v>298</c:v>
                </c:pt>
              </c:numCache>
            </c:numRef>
          </c:val>
        </c:ser>
        <c:ser>
          <c:idx val="5"/>
          <c:order val="5"/>
          <c:tx>
            <c:strRef>
              <c:f>'2016 Formated Report Charts onl'!$CF$15</c:f>
              <c:strCache>
                <c:ptCount val="1"/>
                <c:pt idx="0">
                  <c:v>Skilled Crafts</c:v>
                </c:pt>
              </c:strCache>
            </c:strRef>
          </c:tx>
          <c:invertIfNegative val="0"/>
          <c:cat>
            <c:strRef>
              <c:f>'2016 Formated Report Charts onl'!$CG$9:$CH$9</c:f>
              <c:strCache>
                <c:ptCount val="2"/>
                <c:pt idx="0">
                  <c:v>Female</c:v>
                </c:pt>
                <c:pt idx="1">
                  <c:v>Male</c:v>
                </c:pt>
              </c:strCache>
            </c:strRef>
          </c:cat>
          <c:val>
            <c:numRef>
              <c:f>'2016 Formated Report Charts onl'!$CG$15:$CH$15</c:f>
              <c:numCache>
                <c:formatCode>###0;###0</c:formatCode>
                <c:ptCount val="2"/>
                <c:pt idx="0" formatCode="General">
                  <c:v>1</c:v>
                </c:pt>
                <c:pt idx="1">
                  <c:v>131</c:v>
                </c:pt>
              </c:numCache>
            </c:numRef>
          </c:val>
        </c:ser>
        <c:ser>
          <c:idx val="6"/>
          <c:order val="6"/>
          <c:tx>
            <c:strRef>
              <c:f>'2016 Formated Report Charts onl'!$CF$16</c:f>
              <c:strCache>
                <c:ptCount val="1"/>
                <c:pt idx="0">
                  <c:v>Service/Maintenance</c:v>
                </c:pt>
              </c:strCache>
            </c:strRef>
          </c:tx>
          <c:invertIfNegative val="0"/>
          <c:cat>
            <c:strRef>
              <c:f>'2016 Formated Report Charts onl'!$CG$9:$CH$9</c:f>
              <c:strCache>
                <c:ptCount val="2"/>
                <c:pt idx="0">
                  <c:v>Female</c:v>
                </c:pt>
                <c:pt idx="1">
                  <c:v>Male</c:v>
                </c:pt>
              </c:strCache>
            </c:strRef>
          </c:cat>
          <c:val>
            <c:numRef>
              <c:f>'2016 Formated Report Charts onl'!$CG$16:$CH$16</c:f>
              <c:numCache>
                <c:formatCode>###0;###0</c:formatCode>
                <c:ptCount val="2"/>
                <c:pt idx="0" formatCode="General">
                  <c:v>30</c:v>
                </c:pt>
                <c:pt idx="1">
                  <c:v>47</c:v>
                </c:pt>
              </c:numCache>
            </c:numRef>
          </c:val>
        </c:ser>
        <c:dLbls>
          <c:showLegendKey val="0"/>
          <c:showVal val="0"/>
          <c:showCatName val="0"/>
          <c:showSerName val="0"/>
          <c:showPercent val="0"/>
          <c:showBubbleSize val="0"/>
        </c:dLbls>
        <c:gapWidth val="95"/>
        <c:overlap val="100"/>
        <c:axId val="50575616"/>
        <c:axId val="50589696"/>
      </c:barChart>
      <c:catAx>
        <c:axId val="50575616"/>
        <c:scaling>
          <c:orientation val="minMax"/>
        </c:scaling>
        <c:delete val="0"/>
        <c:axPos val="b"/>
        <c:majorTickMark val="none"/>
        <c:minorTickMark val="none"/>
        <c:tickLblPos val="nextTo"/>
        <c:crossAx val="50589696"/>
        <c:crosses val="autoZero"/>
        <c:auto val="1"/>
        <c:lblAlgn val="ctr"/>
        <c:lblOffset val="100"/>
        <c:noMultiLvlLbl val="0"/>
      </c:catAx>
      <c:valAx>
        <c:axId val="50589696"/>
        <c:scaling>
          <c:orientation val="minMax"/>
        </c:scaling>
        <c:delete val="0"/>
        <c:axPos val="l"/>
        <c:majorGridlines/>
        <c:title>
          <c:tx>
            <c:rich>
              <a:bodyPr/>
              <a:lstStyle/>
              <a:p>
                <a:pPr>
                  <a:defRPr sz="1800"/>
                </a:pPr>
                <a:r>
                  <a:rPr lang="en-US" sz="1800"/>
                  <a:t>No. Faculty and Staff</a:t>
                </a:r>
              </a:p>
            </c:rich>
          </c:tx>
          <c:layout>
            <c:manualLayout>
              <c:xMode val="edge"/>
              <c:yMode val="edge"/>
              <c:x val="0.16587319396128417"/>
              <c:y val="0.22654124168474596"/>
            </c:manualLayout>
          </c:layout>
          <c:overlay val="0"/>
        </c:title>
        <c:numFmt formatCode="General" sourceLinked="1"/>
        <c:majorTickMark val="none"/>
        <c:minorTickMark val="none"/>
        <c:tickLblPos val="nextTo"/>
        <c:crossAx val="50575616"/>
        <c:crosses val="autoZero"/>
        <c:crossBetween val="between"/>
      </c:valAx>
      <c:dTable>
        <c:showHorzBorder val="1"/>
        <c:showVertBorder val="1"/>
        <c:showOutline val="1"/>
        <c:showKeys val="1"/>
      </c:dTable>
    </c:plotArea>
    <c:plotVisOnly val="1"/>
    <c:dispBlanksAs val="gap"/>
    <c:showDLblsOverMax val="0"/>
  </c:chart>
  <c:txPr>
    <a:bodyPr/>
    <a:lstStyle/>
    <a:p>
      <a:pPr>
        <a:defRPr sz="18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800"/>
            </a:pPr>
            <a:r>
              <a:rPr lang="en-US" sz="2800"/>
              <a:t>2016 Total Workforce Composition - by Race/ Ethnicity</a:t>
            </a:r>
          </a:p>
        </c:rich>
      </c:tx>
      <c:layout>
        <c:manualLayout>
          <c:xMode val="edge"/>
          <c:yMode val="edge"/>
          <c:x val="0.20030538689404895"/>
          <c:y val="3.0511105013578385E-2"/>
        </c:manualLayout>
      </c:layout>
      <c:overlay val="0"/>
    </c:title>
    <c:autoTitleDeleted val="0"/>
    <c:plotArea>
      <c:layout/>
      <c:pieChart>
        <c:varyColors val="1"/>
        <c:ser>
          <c:idx val="0"/>
          <c:order val="0"/>
          <c:tx>
            <c:strRef>
              <c:f>'2016 Formated Report Charts onl'!$BR$28</c:f>
              <c:strCache>
                <c:ptCount val="1"/>
                <c:pt idx="0">
                  <c:v>Percent Total Workforce Composition - by Race/ Ethnicity</c:v>
                </c:pt>
              </c:strCache>
            </c:strRef>
          </c:tx>
          <c:dLbls>
            <c:dLbl>
              <c:idx val="0"/>
              <c:layout/>
              <c:tx>
                <c:rich>
                  <a:bodyPr/>
                  <a:lstStyle/>
                  <a:p>
                    <a:r>
                      <a:rPr lang="en-US" sz="2400"/>
                      <a:t>Black
4%</a:t>
                    </a:r>
                    <a:endParaRPr lang="en-US"/>
                  </a:p>
                </c:rich>
              </c:tx>
              <c:showLegendKey val="0"/>
              <c:showVal val="0"/>
              <c:showCatName val="1"/>
              <c:showSerName val="0"/>
              <c:showPercent val="1"/>
              <c:showBubbleSize val="0"/>
            </c:dLbl>
            <c:txPr>
              <a:bodyPr/>
              <a:lstStyle/>
              <a:p>
                <a:pPr>
                  <a:defRPr sz="2400"/>
                </a:pPr>
                <a:endParaRPr lang="en-US"/>
              </a:p>
            </c:txPr>
            <c:showLegendKey val="0"/>
            <c:showVal val="0"/>
            <c:showCatName val="1"/>
            <c:showSerName val="0"/>
            <c:showPercent val="1"/>
            <c:showBubbleSize val="0"/>
            <c:showLeaderLines val="1"/>
          </c:dLbls>
          <c:cat>
            <c:strRef>
              <c:f>'2016 Formated Report Charts onl'!$BS$27:$BX$27</c:f>
              <c:strCache>
                <c:ptCount val="6"/>
                <c:pt idx="0">
                  <c:v>Black</c:v>
                </c:pt>
                <c:pt idx="1">
                  <c:v>Asian</c:v>
                </c:pt>
                <c:pt idx="2">
                  <c:v>Native American</c:v>
                </c:pt>
                <c:pt idx="3">
                  <c:v>Hispanic</c:v>
                </c:pt>
                <c:pt idx="4">
                  <c:v>Native Hawaiian or Pacific Islander</c:v>
                </c:pt>
                <c:pt idx="5">
                  <c:v>White</c:v>
                </c:pt>
              </c:strCache>
            </c:strRef>
          </c:cat>
          <c:val>
            <c:numRef>
              <c:f>'2016 Formated Report Charts onl'!$BS$28:$BX$28</c:f>
              <c:numCache>
                <c:formatCode>0%</c:formatCode>
                <c:ptCount val="6"/>
                <c:pt idx="0">
                  <c:v>4.4695259593679461E-2</c:v>
                </c:pt>
                <c:pt idx="1">
                  <c:v>0.16388261851015801</c:v>
                </c:pt>
                <c:pt idx="2">
                  <c:v>1.8058690744920992E-3</c:v>
                </c:pt>
                <c:pt idx="3">
                  <c:v>5.2821670428893908E-2</c:v>
                </c:pt>
                <c:pt idx="4">
                  <c:v>9.0293453724604961E-4</c:v>
                </c:pt>
                <c:pt idx="5">
                  <c:v>0.73589164785553052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1800"/>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200"/>
            </a:pPr>
            <a:r>
              <a:rPr lang="en-US" sz="3200"/>
              <a:t>2016 Total Workforce Composition - by Gender</a:t>
            </a:r>
          </a:p>
        </c:rich>
      </c:tx>
      <c:layout>
        <c:manualLayout>
          <c:xMode val="edge"/>
          <c:yMode val="edge"/>
          <c:x val="0.26433849960209982"/>
          <c:y val="4.2723625520133507E-2"/>
        </c:manualLayout>
      </c:layout>
      <c:overlay val="0"/>
    </c:title>
    <c:autoTitleDeleted val="0"/>
    <c:plotArea>
      <c:layout/>
      <c:pieChart>
        <c:varyColors val="1"/>
        <c:ser>
          <c:idx val="0"/>
          <c:order val="0"/>
          <c:tx>
            <c:strRef>
              <c:f>'2016 Formated Report Charts onl'!$CF$21</c:f>
              <c:strCache>
                <c:ptCount val="1"/>
                <c:pt idx="0">
                  <c:v>Total Workforce Composition - By Gender</c:v>
                </c:pt>
              </c:strCache>
            </c:strRef>
          </c:tx>
          <c:dLbls>
            <c:txPr>
              <a:bodyPr/>
              <a:lstStyle/>
              <a:p>
                <a:pPr>
                  <a:defRPr sz="3200"/>
                </a:pPr>
                <a:endParaRPr lang="en-US"/>
              </a:p>
            </c:txPr>
            <c:showLegendKey val="0"/>
            <c:showVal val="0"/>
            <c:showCatName val="1"/>
            <c:showSerName val="0"/>
            <c:showPercent val="1"/>
            <c:showBubbleSize val="0"/>
            <c:showLeaderLines val="1"/>
          </c:dLbls>
          <c:cat>
            <c:multiLvlStrRef>
              <c:f>'2016 Formated Report Charts onl'!$CG$20:$CI$21</c:f>
              <c:multiLvlStrCache>
                <c:ptCount val="2"/>
                <c:lvl>
                  <c:pt idx="0">
                    <c:v>2681</c:v>
                  </c:pt>
                  <c:pt idx="1">
                    <c:v>1749</c:v>
                  </c:pt>
                </c:lvl>
                <c:lvl>
                  <c:pt idx="0">
                    <c:v>Female</c:v>
                  </c:pt>
                  <c:pt idx="1">
                    <c:v>Male</c:v>
                  </c:pt>
                </c:lvl>
              </c:multiLvlStrCache>
            </c:multiLvlStrRef>
          </c:cat>
          <c:val>
            <c:numRef>
              <c:f>'2016 Formated Report Charts onl'!$CG$21:$CH$21</c:f>
              <c:numCache>
                <c:formatCode>###0;###0</c:formatCode>
                <c:ptCount val="2"/>
                <c:pt idx="0" formatCode="General">
                  <c:v>2681</c:v>
                </c:pt>
                <c:pt idx="1">
                  <c:v>1749</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2000"/>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200"/>
            </a:pPr>
            <a:r>
              <a:rPr lang="en-US" sz="3200"/>
              <a:t>2016 Number of Faculty and Staff </a:t>
            </a:r>
          </a:p>
          <a:p>
            <a:pPr>
              <a:defRPr sz="3200"/>
            </a:pPr>
            <a:r>
              <a:rPr lang="en-US" sz="3200"/>
              <a:t>by Job Category &amp; Race/Ethnicity  </a:t>
            </a:r>
          </a:p>
        </c:rich>
      </c:tx>
      <c:layout>
        <c:manualLayout>
          <c:xMode val="edge"/>
          <c:yMode val="edge"/>
          <c:x val="0.32462408865558473"/>
          <c:y val="2.3403214348566001E-2"/>
        </c:manualLayout>
      </c:layout>
      <c:overlay val="0"/>
    </c:title>
    <c:autoTitleDeleted val="0"/>
    <c:plotArea>
      <c:layout/>
      <c:barChart>
        <c:barDir val="col"/>
        <c:grouping val="stacked"/>
        <c:varyColors val="0"/>
        <c:ser>
          <c:idx val="0"/>
          <c:order val="0"/>
          <c:tx>
            <c:strRef>
              <c:f>'2016 Formated Report Charts onl'!$BR$10</c:f>
              <c:strCache>
                <c:ptCount val="1"/>
                <c:pt idx="0">
                  <c:v>Executive/Administrative Manager</c:v>
                </c:pt>
              </c:strCache>
            </c:strRef>
          </c:tx>
          <c:invertIfNegative val="0"/>
          <c:cat>
            <c:strRef>
              <c:f>'2016 Formated Report Charts onl'!$BS$9:$BZ$9</c:f>
              <c:strCache>
                <c:ptCount val="8"/>
                <c:pt idx="0">
                  <c:v>Black</c:v>
                </c:pt>
                <c:pt idx="1">
                  <c:v>Asian</c:v>
                </c:pt>
                <c:pt idx="2">
                  <c:v>Native American</c:v>
                </c:pt>
                <c:pt idx="3">
                  <c:v>Hispanic</c:v>
                </c:pt>
                <c:pt idx="4">
                  <c:v>Native Hawaiian or Pacific Islander</c:v>
                </c:pt>
                <c:pt idx="5">
                  <c:v>Two or More Races</c:v>
                </c:pt>
                <c:pt idx="6">
                  <c:v>Total Minority</c:v>
                </c:pt>
                <c:pt idx="7">
                  <c:v>White</c:v>
                </c:pt>
              </c:strCache>
            </c:strRef>
          </c:cat>
          <c:val>
            <c:numRef>
              <c:f>'2016 Formated Report Charts onl'!$BS$10:$BZ$10</c:f>
              <c:numCache>
                <c:formatCode>###0;###0</c:formatCode>
                <c:ptCount val="8"/>
                <c:pt idx="0" formatCode="General">
                  <c:v>3</c:v>
                </c:pt>
                <c:pt idx="1">
                  <c:v>7</c:v>
                </c:pt>
                <c:pt idx="2">
                  <c:v>0</c:v>
                </c:pt>
                <c:pt idx="3">
                  <c:v>3</c:v>
                </c:pt>
                <c:pt idx="4" formatCode="General">
                  <c:v>0</c:v>
                </c:pt>
                <c:pt idx="5" formatCode="General">
                  <c:v>0</c:v>
                </c:pt>
                <c:pt idx="6" formatCode="General">
                  <c:v>13</c:v>
                </c:pt>
                <c:pt idx="7" formatCode="General">
                  <c:v>93</c:v>
                </c:pt>
              </c:numCache>
            </c:numRef>
          </c:val>
        </c:ser>
        <c:ser>
          <c:idx val="1"/>
          <c:order val="1"/>
          <c:tx>
            <c:strRef>
              <c:f>'2016 Formated Report Charts onl'!$BR$11</c:f>
              <c:strCache>
                <c:ptCount val="1"/>
                <c:pt idx="0">
                  <c:v>Faculty*</c:v>
                </c:pt>
              </c:strCache>
            </c:strRef>
          </c:tx>
          <c:invertIfNegative val="0"/>
          <c:cat>
            <c:strRef>
              <c:f>'2016 Formated Report Charts onl'!$BS$9:$BZ$9</c:f>
              <c:strCache>
                <c:ptCount val="8"/>
                <c:pt idx="0">
                  <c:v>Black</c:v>
                </c:pt>
                <c:pt idx="1">
                  <c:v>Asian</c:v>
                </c:pt>
                <c:pt idx="2">
                  <c:v>Native American</c:v>
                </c:pt>
                <c:pt idx="3">
                  <c:v>Hispanic</c:v>
                </c:pt>
                <c:pt idx="4">
                  <c:v>Native Hawaiian or Pacific Islander</c:v>
                </c:pt>
                <c:pt idx="5">
                  <c:v>Two or More Races</c:v>
                </c:pt>
                <c:pt idx="6">
                  <c:v>Total Minority</c:v>
                </c:pt>
                <c:pt idx="7">
                  <c:v>White</c:v>
                </c:pt>
              </c:strCache>
            </c:strRef>
          </c:cat>
          <c:val>
            <c:numRef>
              <c:f>'2016 Formated Report Charts onl'!$BS$11:$BZ$11</c:f>
              <c:numCache>
                <c:formatCode>###0;###0</c:formatCode>
                <c:ptCount val="8"/>
                <c:pt idx="0" formatCode="General">
                  <c:v>10</c:v>
                </c:pt>
                <c:pt idx="1">
                  <c:v>108</c:v>
                </c:pt>
                <c:pt idx="2">
                  <c:v>0</c:v>
                </c:pt>
                <c:pt idx="3">
                  <c:v>21</c:v>
                </c:pt>
                <c:pt idx="4" formatCode="General">
                  <c:v>0</c:v>
                </c:pt>
                <c:pt idx="5" formatCode="General">
                  <c:v>0</c:v>
                </c:pt>
                <c:pt idx="6" formatCode="General">
                  <c:v>139</c:v>
                </c:pt>
                <c:pt idx="7" formatCode="General">
                  <c:v>399</c:v>
                </c:pt>
              </c:numCache>
            </c:numRef>
          </c:val>
        </c:ser>
        <c:ser>
          <c:idx val="2"/>
          <c:order val="2"/>
          <c:tx>
            <c:strRef>
              <c:f>'2016 Formated Report Charts onl'!$BR$12</c:f>
              <c:strCache>
                <c:ptCount val="1"/>
                <c:pt idx="0">
                  <c:v>Professional Non Faculty</c:v>
                </c:pt>
              </c:strCache>
            </c:strRef>
          </c:tx>
          <c:invertIfNegative val="0"/>
          <c:cat>
            <c:strRef>
              <c:f>'2016 Formated Report Charts onl'!$BS$9:$BZ$9</c:f>
              <c:strCache>
                <c:ptCount val="8"/>
                <c:pt idx="0">
                  <c:v>Black</c:v>
                </c:pt>
                <c:pt idx="1">
                  <c:v>Asian</c:v>
                </c:pt>
                <c:pt idx="2">
                  <c:v>Native American</c:v>
                </c:pt>
                <c:pt idx="3">
                  <c:v>Hispanic</c:v>
                </c:pt>
                <c:pt idx="4">
                  <c:v>Native Hawaiian or Pacific Islander</c:v>
                </c:pt>
                <c:pt idx="5">
                  <c:v>Two or More Races</c:v>
                </c:pt>
                <c:pt idx="6">
                  <c:v>Total Minority</c:v>
                </c:pt>
                <c:pt idx="7">
                  <c:v>White</c:v>
                </c:pt>
              </c:strCache>
            </c:strRef>
          </c:cat>
          <c:val>
            <c:numRef>
              <c:f>'2016 Formated Report Charts onl'!$BS$12:$BZ$12</c:f>
              <c:numCache>
                <c:formatCode>###0;###0</c:formatCode>
                <c:ptCount val="8"/>
                <c:pt idx="0" formatCode="General">
                  <c:v>89</c:v>
                </c:pt>
                <c:pt idx="1">
                  <c:v>461</c:v>
                </c:pt>
                <c:pt idx="2">
                  <c:v>3</c:v>
                </c:pt>
                <c:pt idx="3">
                  <c:v>110</c:v>
                </c:pt>
                <c:pt idx="4" formatCode="General">
                  <c:v>2</c:v>
                </c:pt>
                <c:pt idx="5" formatCode="General">
                  <c:v>0</c:v>
                </c:pt>
                <c:pt idx="6" formatCode="General">
                  <c:v>665</c:v>
                </c:pt>
                <c:pt idx="7" formatCode="General">
                  <c:v>1826</c:v>
                </c:pt>
              </c:numCache>
            </c:numRef>
          </c:val>
        </c:ser>
        <c:ser>
          <c:idx val="3"/>
          <c:order val="3"/>
          <c:tx>
            <c:strRef>
              <c:f>'2016 Formated Report Charts onl'!$BR$13</c:f>
              <c:strCache>
                <c:ptCount val="1"/>
                <c:pt idx="0">
                  <c:v>Secretarial/Clerical</c:v>
                </c:pt>
              </c:strCache>
            </c:strRef>
          </c:tx>
          <c:invertIfNegative val="0"/>
          <c:cat>
            <c:strRef>
              <c:f>'2016 Formated Report Charts onl'!$BS$9:$BZ$9</c:f>
              <c:strCache>
                <c:ptCount val="8"/>
                <c:pt idx="0">
                  <c:v>Black</c:v>
                </c:pt>
                <c:pt idx="1">
                  <c:v>Asian</c:v>
                </c:pt>
                <c:pt idx="2">
                  <c:v>Native American</c:v>
                </c:pt>
                <c:pt idx="3">
                  <c:v>Hispanic</c:v>
                </c:pt>
                <c:pt idx="4">
                  <c:v>Native Hawaiian or Pacific Islander</c:v>
                </c:pt>
                <c:pt idx="5">
                  <c:v>Two or More Races</c:v>
                </c:pt>
                <c:pt idx="6">
                  <c:v>Total Minority</c:v>
                </c:pt>
                <c:pt idx="7">
                  <c:v>White</c:v>
                </c:pt>
              </c:strCache>
            </c:strRef>
          </c:cat>
          <c:val>
            <c:numRef>
              <c:f>'2016 Formated Report Charts onl'!$BS$13:$BZ$13</c:f>
              <c:numCache>
                <c:formatCode>###0;###0</c:formatCode>
                <c:ptCount val="8"/>
                <c:pt idx="0" formatCode="General">
                  <c:v>25</c:v>
                </c:pt>
                <c:pt idx="1">
                  <c:v>18</c:v>
                </c:pt>
                <c:pt idx="2">
                  <c:v>3</c:v>
                </c:pt>
                <c:pt idx="3">
                  <c:v>37</c:v>
                </c:pt>
                <c:pt idx="4" formatCode="General">
                  <c:v>0</c:v>
                </c:pt>
                <c:pt idx="5" formatCode="General">
                  <c:v>0</c:v>
                </c:pt>
                <c:pt idx="6" formatCode="General">
                  <c:v>83</c:v>
                </c:pt>
                <c:pt idx="7" formatCode="General">
                  <c:v>268</c:v>
                </c:pt>
              </c:numCache>
            </c:numRef>
          </c:val>
        </c:ser>
        <c:ser>
          <c:idx val="4"/>
          <c:order val="4"/>
          <c:tx>
            <c:strRef>
              <c:f>'2016 Formated Report Charts onl'!$BR$14</c:f>
              <c:strCache>
                <c:ptCount val="1"/>
                <c:pt idx="0">
                  <c:v>Technical/Paraprofessional</c:v>
                </c:pt>
              </c:strCache>
            </c:strRef>
          </c:tx>
          <c:invertIfNegative val="0"/>
          <c:cat>
            <c:strRef>
              <c:f>'2016 Formated Report Charts onl'!$BS$9:$BZ$9</c:f>
              <c:strCache>
                <c:ptCount val="8"/>
                <c:pt idx="0">
                  <c:v>Black</c:v>
                </c:pt>
                <c:pt idx="1">
                  <c:v>Asian</c:v>
                </c:pt>
                <c:pt idx="2">
                  <c:v>Native American</c:v>
                </c:pt>
                <c:pt idx="3">
                  <c:v>Hispanic</c:v>
                </c:pt>
                <c:pt idx="4">
                  <c:v>Native Hawaiian or Pacific Islander</c:v>
                </c:pt>
                <c:pt idx="5">
                  <c:v>Two or More Races</c:v>
                </c:pt>
                <c:pt idx="6">
                  <c:v>Total Minority</c:v>
                </c:pt>
                <c:pt idx="7">
                  <c:v>White</c:v>
                </c:pt>
              </c:strCache>
            </c:strRef>
          </c:cat>
          <c:val>
            <c:numRef>
              <c:f>'2016 Formated Report Charts onl'!$BS$14:$BZ$14</c:f>
              <c:numCache>
                <c:formatCode>###0;###0</c:formatCode>
                <c:ptCount val="8"/>
                <c:pt idx="0" formatCode="General">
                  <c:v>63</c:v>
                </c:pt>
                <c:pt idx="1">
                  <c:v>132</c:v>
                </c:pt>
                <c:pt idx="2">
                  <c:v>2</c:v>
                </c:pt>
                <c:pt idx="3">
                  <c:v>39</c:v>
                </c:pt>
                <c:pt idx="4" formatCode="General">
                  <c:v>2</c:v>
                </c:pt>
                <c:pt idx="5" formatCode="General">
                  <c:v>0</c:v>
                </c:pt>
                <c:pt idx="6" formatCode="General">
                  <c:v>238</c:v>
                </c:pt>
                <c:pt idx="7" formatCode="General">
                  <c:v>497</c:v>
                </c:pt>
              </c:numCache>
            </c:numRef>
          </c:val>
        </c:ser>
        <c:ser>
          <c:idx val="5"/>
          <c:order val="5"/>
          <c:tx>
            <c:strRef>
              <c:f>'2016 Formated Report Charts onl'!$BR$15</c:f>
              <c:strCache>
                <c:ptCount val="1"/>
                <c:pt idx="0">
                  <c:v>Skilled Crafts</c:v>
                </c:pt>
              </c:strCache>
            </c:strRef>
          </c:tx>
          <c:invertIfNegative val="0"/>
          <c:cat>
            <c:strRef>
              <c:f>'2016 Formated Report Charts onl'!$BS$9:$BZ$9</c:f>
              <c:strCache>
                <c:ptCount val="8"/>
                <c:pt idx="0">
                  <c:v>Black</c:v>
                </c:pt>
                <c:pt idx="1">
                  <c:v>Asian</c:v>
                </c:pt>
                <c:pt idx="2">
                  <c:v>Native American</c:v>
                </c:pt>
                <c:pt idx="3">
                  <c:v>Hispanic</c:v>
                </c:pt>
                <c:pt idx="4">
                  <c:v>Native Hawaiian or Pacific Islander</c:v>
                </c:pt>
                <c:pt idx="5">
                  <c:v>Two or More Races</c:v>
                </c:pt>
                <c:pt idx="6">
                  <c:v>Total Minority</c:v>
                </c:pt>
                <c:pt idx="7">
                  <c:v>White</c:v>
                </c:pt>
              </c:strCache>
            </c:strRef>
          </c:cat>
          <c:val>
            <c:numRef>
              <c:f>'2016 Formated Report Charts onl'!$BS$15:$BZ$15</c:f>
              <c:numCache>
                <c:formatCode>###0;###0</c:formatCode>
                <c:ptCount val="8"/>
                <c:pt idx="0" formatCode="General">
                  <c:v>3</c:v>
                </c:pt>
                <c:pt idx="1">
                  <c:v>0</c:v>
                </c:pt>
                <c:pt idx="2">
                  <c:v>0</c:v>
                </c:pt>
                <c:pt idx="3">
                  <c:v>4</c:v>
                </c:pt>
                <c:pt idx="4" formatCode="General">
                  <c:v>0</c:v>
                </c:pt>
                <c:pt idx="5" formatCode="General">
                  <c:v>0</c:v>
                </c:pt>
                <c:pt idx="6" formatCode="General">
                  <c:v>7</c:v>
                </c:pt>
                <c:pt idx="7" formatCode="General">
                  <c:v>125</c:v>
                </c:pt>
              </c:numCache>
            </c:numRef>
          </c:val>
        </c:ser>
        <c:ser>
          <c:idx val="6"/>
          <c:order val="6"/>
          <c:tx>
            <c:strRef>
              <c:f>'2016 Formated Report Charts onl'!$BR$16</c:f>
              <c:strCache>
                <c:ptCount val="1"/>
                <c:pt idx="0">
                  <c:v>Service/Maintenance</c:v>
                </c:pt>
              </c:strCache>
            </c:strRef>
          </c:tx>
          <c:invertIfNegative val="0"/>
          <c:cat>
            <c:strRef>
              <c:f>'2016 Formated Report Charts onl'!$BS$9:$BZ$9</c:f>
              <c:strCache>
                <c:ptCount val="8"/>
                <c:pt idx="0">
                  <c:v>Black</c:v>
                </c:pt>
                <c:pt idx="1">
                  <c:v>Asian</c:v>
                </c:pt>
                <c:pt idx="2">
                  <c:v>Native American</c:v>
                </c:pt>
                <c:pt idx="3">
                  <c:v>Hispanic</c:v>
                </c:pt>
                <c:pt idx="4">
                  <c:v>Native Hawaiian or Pacific Islander</c:v>
                </c:pt>
                <c:pt idx="5">
                  <c:v>Two or More Races</c:v>
                </c:pt>
                <c:pt idx="6">
                  <c:v>Total Minority</c:v>
                </c:pt>
                <c:pt idx="7">
                  <c:v>White</c:v>
                </c:pt>
              </c:strCache>
            </c:strRef>
          </c:cat>
          <c:val>
            <c:numRef>
              <c:f>'2016 Formated Report Charts onl'!$BS$16:$BZ$16</c:f>
              <c:numCache>
                <c:formatCode>General</c:formatCode>
                <c:ptCount val="8"/>
                <c:pt idx="0">
                  <c:v>5</c:v>
                </c:pt>
                <c:pt idx="1">
                  <c:v>0</c:v>
                </c:pt>
                <c:pt idx="2" formatCode="###0;###0">
                  <c:v>0</c:v>
                </c:pt>
                <c:pt idx="3" formatCode="###0;###0">
                  <c:v>20</c:v>
                </c:pt>
                <c:pt idx="4">
                  <c:v>0</c:v>
                </c:pt>
                <c:pt idx="5">
                  <c:v>0</c:v>
                </c:pt>
                <c:pt idx="6">
                  <c:v>25</c:v>
                </c:pt>
                <c:pt idx="7">
                  <c:v>52</c:v>
                </c:pt>
              </c:numCache>
            </c:numRef>
          </c:val>
        </c:ser>
        <c:dLbls>
          <c:showLegendKey val="0"/>
          <c:showVal val="0"/>
          <c:showCatName val="0"/>
          <c:showSerName val="0"/>
          <c:showPercent val="0"/>
          <c:showBubbleSize val="0"/>
        </c:dLbls>
        <c:gapWidth val="95"/>
        <c:overlap val="100"/>
        <c:axId val="64535936"/>
        <c:axId val="66655360"/>
      </c:barChart>
      <c:catAx>
        <c:axId val="64535936"/>
        <c:scaling>
          <c:orientation val="minMax"/>
        </c:scaling>
        <c:delete val="0"/>
        <c:axPos val="b"/>
        <c:majorTickMark val="none"/>
        <c:minorTickMark val="none"/>
        <c:tickLblPos val="nextTo"/>
        <c:crossAx val="66655360"/>
        <c:crosses val="autoZero"/>
        <c:auto val="1"/>
        <c:lblAlgn val="ctr"/>
        <c:lblOffset val="100"/>
        <c:noMultiLvlLbl val="0"/>
      </c:catAx>
      <c:valAx>
        <c:axId val="66655360"/>
        <c:scaling>
          <c:orientation val="minMax"/>
        </c:scaling>
        <c:delete val="0"/>
        <c:axPos val="l"/>
        <c:majorGridlines/>
        <c:title>
          <c:tx>
            <c:rich>
              <a:bodyPr/>
              <a:lstStyle/>
              <a:p>
                <a:pPr>
                  <a:defRPr sz="1800"/>
                </a:pPr>
                <a:r>
                  <a:rPr lang="en-US" sz="1800"/>
                  <a:t>No. Faculty and Staff</a:t>
                </a:r>
              </a:p>
            </c:rich>
          </c:tx>
          <c:layout>
            <c:manualLayout>
              <c:xMode val="edge"/>
              <c:yMode val="edge"/>
              <c:x val="0.14613590687107392"/>
              <c:y val="0.20059453224046023"/>
            </c:manualLayout>
          </c:layout>
          <c:overlay val="0"/>
        </c:title>
        <c:numFmt formatCode="General" sourceLinked="1"/>
        <c:majorTickMark val="none"/>
        <c:minorTickMark val="none"/>
        <c:tickLblPos val="nextTo"/>
        <c:crossAx val="64535936"/>
        <c:crosses val="autoZero"/>
        <c:crossBetween val="between"/>
      </c:valAx>
      <c:dTable>
        <c:showHorzBorder val="1"/>
        <c:showVertBorder val="1"/>
        <c:showOutline val="1"/>
        <c:showKeys val="1"/>
      </c:dTable>
    </c:plotArea>
    <c:plotVisOnly val="1"/>
    <c:dispBlanksAs val="gap"/>
    <c:showDLblsOverMax val="0"/>
  </c:chart>
  <c:txPr>
    <a:bodyPr/>
    <a:lstStyle/>
    <a:p>
      <a:pPr>
        <a:defRPr sz="1800"/>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15</xdr:col>
      <xdr:colOff>3038474</xdr:colOff>
      <xdr:row>20</xdr:row>
      <xdr:rowOff>1004886</xdr:rowOff>
    </xdr:from>
    <xdr:to>
      <xdr:col>39</xdr:col>
      <xdr:colOff>304800</xdr:colOff>
      <xdr:row>27</xdr:row>
      <xdr:rowOff>2247900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2619372</xdr:colOff>
      <xdr:row>8</xdr:row>
      <xdr:rowOff>257174</xdr:rowOff>
    </xdr:from>
    <xdr:to>
      <xdr:col>11</xdr:col>
      <xdr:colOff>38099</xdr:colOff>
      <xdr:row>20</xdr:row>
      <xdr:rowOff>266700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171449</xdr:colOff>
      <xdr:row>8</xdr:row>
      <xdr:rowOff>295274</xdr:rowOff>
    </xdr:from>
    <xdr:to>
      <xdr:col>36</xdr:col>
      <xdr:colOff>457200</xdr:colOff>
      <xdr:row>20</xdr:row>
      <xdr:rowOff>495300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762000</xdr:colOff>
      <xdr:row>20</xdr:row>
      <xdr:rowOff>1014410</xdr:rowOff>
    </xdr:from>
    <xdr:to>
      <xdr:col>15</xdr:col>
      <xdr:colOff>609600</xdr:colOff>
      <xdr:row>27</xdr:row>
      <xdr:rowOff>2247900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0.72593</cdr:x>
      <cdr:y>0.90236</cdr:y>
    </cdr:from>
    <cdr:to>
      <cdr:x>0.92885</cdr:x>
      <cdr:y>0.95731</cdr:y>
    </cdr:to>
    <cdr:sp macro="" textlink="">
      <cdr:nvSpPr>
        <cdr:cNvPr id="2" name="TextBox 1"/>
        <cdr:cNvSpPr txBox="1"/>
      </cdr:nvSpPr>
      <cdr:spPr>
        <a:xfrm xmlns:a="http://schemas.openxmlformats.org/drawingml/2006/main">
          <a:off x="8940468" y="8053497"/>
          <a:ext cx="2499060" cy="4904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a:t>Snapshot:</a:t>
          </a:r>
          <a:r>
            <a:rPr lang="en-US" sz="1600" baseline="0"/>
            <a:t>  April 2016</a:t>
          </a:r>
        </a:p>
        <a:p xmlns:a="http://schemas.openxmlformats.org/drawingml/2006/main">
          <a:endParaRPr lang="en-US" sz="1600"/>
        </a:p>
      </cdr:txBody>
    </cdr:sp>
  </cdr:relSizeAnchor>
</c:userShapes>
</file>

<file path=xl/drawings/drawing3.xml><?xml version="1.0" encoding="utf-8"?>
<c:userShapes xmlns:c="http://schemas.openxmlformats.org/drawingml/2006/chart">
  <cdr:relSizeAnchor xmlns:cdr="http://schemas.openxmlformats.org/drawingml/2006/chartDrawing">
    <cdr:from>
      <cdr:x>0.77107</cdr:x>
      <cdr:y>0.90637</cdr:y>
    </cdr:from>
    <cdr:to>
      <cdr:x>0.93568</cdr:x>
      <cdr:y>0.96238</cdr:y>
    </cdr:to>
    <cdr:sp macro="" textlink="">
      <cdr:nvSpPr>
        <cdr:cNvPr id="2" name="TextBox 1"/>
        <cdr:cNvSpPr txBox="1"/>
      </cdr:nvSpPr>
      <cdr:spPr>
        <a:xfrm xmlns:a="http://schemas.openxmlformats.org/drawingml/2006/main">
          <a:off x="9591850" y="8261929"/>
          <a:ext cx="2047701" cy="5105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a:t>Snapshot:</a:t>
          </a:r>
          <a:r>
            <a:rPr lang="en-US" sz="1600" baseline="0"/>
            <a:t>  April 2016</a:t>
          </a:r>
        </a:p>
        <a:p xmlns:a="http://schemas.openxmlformats.org/drawingml/2006/main">
          <a:endParaRPr lang="en-US" sz="1600"/>
        </a:p>
      </cdr:txBody>
    </cdr:sp>
  </cdr:relSizeAnchor>
</c:userShapes>
</file>

<file path=xl/drawings/drawing4.xml><?xml version="1.0" encoding="utf-8"?>
<c:userShapes xmlns:c="http://schemas.openxmlformats.org/drawingml/2006/chart">
  <cdr:relSizeAnchor xmlns:cdr="http://schemas.openxmlformats.org/drawingml/2006/chartDrawing">
    <cdr:from>
      <cdr:x>0.07194</cdr:x>
      <cdr:y>0.63837</cdr:y>
    </cdr:from>
    <cdr:to>
      <cdr:x>0.30065</cdr:x>
      <cdr:y>0.69592</cdr:y>
    </cdr:to>
    <cdr:sp macro="" textlink="">
      <cdr:nvSpPr>
        <cdr:cNvPr id="2" name="TextBox 1"/>
        <cdr:cNvSpPr txBox="1"/>
      </cdr:nvSpPr>
      <cdr:spPr>
        <a:xfrm xmlns:a="http://schemas.openxmlformats.org/drawingml/2006/main">
          <a:off x="455647" y="3207459"/>
          <a:ext cx="1448678" cy="2891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t>Snapshot:</a:t>
          </a:r>
          <a:r>
            <a:rPr lang="en-US" sz="1000" baseline="0"/>
            <a:t>  April 2016</a:t>
          </a:r>
        </a:p>
        <a:p xmlns:a="http://schemas.openxmlformats.org/drawingml/2006/main">
          <a:endParaRPr lang="en-US"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1%20DIO%20Effectiveness%20Metrics%20and%20Data/1%20Dashboards%20-%20Current%20Reports/UMMS/UMMS%20EEO6%20%20Workforce%20Profile%20%20Analysis%20%202013%20-%202016%201101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Profile Summary - all years"/>
      <sheetName val="2013"/>
      <sheetName val="2014 "/>
      <sheetName val="2015"/>
      <sheetName val="2016"/>
      <sheetName val="2016 Formated Report for Nov 16"/>
      <sheetName val="2016 Formated Report Charts onl"/>
    </sheetNames>
    <sheetDataSet>
      <sheetData sheetId="0"/>
      <sheetData sheetId="1"/>
      <sheetData sheetId="2"/>
      <sheetData sheetId="3"/>
      <sheetData sheetId="4"/>
      <sheetData sheetId="5"/>
      <sheetData sheetId="6"/>
      <sheetData sheetId="7">
        <row r="9">
          <cell r="BS9" t="str">
            <v>Black</v>
          </cell>
          <cell r="BT9" t="str">
            <v>Asian</v>
          </cell>
          <cell r="BU9" t="str">
            <v>Native American</v>
          </cell>
          <cell r="BV9" t="str">
            <v>Hispanic</v>
          </cell>
          <cell r="BW9" t="str">
            <v>Native Hawaiian or Pacific Islander</v>
          </cell>
          <cell r="BX9" t="str">
            <v>Two or More Races</v>
          </cell>
          <cell r="BY9" t="str">
            <v>Total Minority</v>
          </cell>
          <cell r="BZ9" t="str">
            <v>White</v>
          </cell>
          <cell r="CG9" t="str">
            <v>Female</v>
          </cell>
          <cell r="CH9" t="str">
            <v>Male</v>
          </cell>
        </row>
        <row r="10">
          <cell r="BR10" t="str">
            <v>Executive/Administrative Manager</v>
          </cell>
          <cell r="BS10">
            <v>3</v>
          </cell>
          <cell r="BT10">
            <v>7</v>
          </cell>
          <cell r="BU10">
            <v>0</v>
          </cell>
          <cell r="BV10">
            <v>3</v>
          </cell>
          <cell r="BW10">
            <v>0</v>
          </cell>
          <cell r="BX10">
            <v>0</v>
          </cell>
          <cell r="BY10">
            <v>13</v>
          </cell>
          <cell r="BZ10">
            <v>93</v>
          </cell>
          <cell r="CF10" t="str">
            <v>Executive/Administrative Manager</v>
          </cell>
          <cell r="CG10">
            <v>50</v>
          </cell>
          <cell r="CH10">
            <v>56</v>
          </cell>
        </row>
        <row r="11">
          <cell r="BR11" t="str">
            <v>Faculty*</v>
          </cell>
          <cell r="BS11">
            <v>10</v>
          </cell>
          <cell r="BT11">
            <v>108</v>
          </cell>
          <cell r="BU11">
            <v>0</v>
          </cell>
          <cell r="BV11">
            <v>21</v>
          </cell>
          <cell r="BW11">
            <v>0</v>
          </cell>
          <cell r="BX11">
            <v>0</v>
          </cell>
          <cell r="BY11">
            <v>139</v>
          </cell>
          <cell r="BZ11">
            <v>399</v>
          </cell>
          <cell r="CF11" t="str">
            <v>Faculty</v>
          </cell>
          <cell r="CG11">
            <v>236</v>
          </cell>
          <cell r="CH11">
            <v>302</v>
          </cell>
        </row>
        <row r="12">
          <cell r="BR12" t="str">
            <v>Professional Non Faculty</v>
          </cell>
          <cell r="BS12">
            <v>89</v>
          </cell>
          <cell r="BT12">
            <v>461</v>
          </cell>
          <cell r="BU12">
            <v>3</v>
          </cell>
          <cell r="BV12">
            <v>110</v>
          </cell>
          <cell r="BW12">
            <v>2</v>
          </cell>
          <cell r="BX12">
            <v>0</v>
          </cell>
          <cell r="BY12">
            <v>665</v>
          </cell>
          <cell r="BZ12">
            <v>1826</v>
          </cell>
          <cell r="CF12" t="str">
            <v>Professional Non Faculty</v>
          </cell>
          <cell r="CG12">
            <v>1598</v>
          </cell>
          <cell r="CH12">
            <v>893</v>
          </cell>
        </row>
        <row r="13">
          <cell r="BR13" t="str">
            <v>Secretarial/Clerical</v>
          </cell>
          <cell r="BS13">
            <v>25</v>
          </cell>
          <cell r="BT13">
            <v>18</v>
          </cell>
          <cell r="BU13">
            <v>3</v>
          </cell>
          <cell r="BV13">
            <v>37</v>
          </cell>
          <cell r="BW13">
            <v>0</v>
          </cell>
          <cell r="BX13">
            <v>0</v>
          </cell>
          <cell r="BY13">
            <v>83</v>
          </cell>
          <cell r="BZ13">
            <v>268</v>
          </cell>
          <cell r="CF13" t="str">
            <v>Secretarial/Clerical</v>
          </cell>
          <cell r="CG13">
            <v>329</v>
          </cell>
          <cell r="CH13">
            <v>22</v>
          </cell>
        </row>
        <row r="14">
          <cell r="BR14" t="str">
            <v>Technical/Paraprofessional</v>
          </cell>
          <cell r="BS14">
            <v>63</v>
          </cell>
          <cell r="BT14">
            <v>132</v>
          </cell>
          <cell r="BU14">
            <v>2</v>
          </cell>
          <cell r="BV14">
            <v>39</v>
          </cell>
          <cell r="BW14">
            <v>2</v>
          </cell>
          <cell r="BX14">
            <v>0</v>
          </cell>
          <cell r="BY14">
            <v>238</v>
          </cell>
          <cell r="BZ14">
            <v>497</v>
          </cell>
          <cell r="CF14" t="str">
            <v>Technical/Paraprofessional</v>
          </cell>
          <cell r="CG14">
            <v>437</v>
          </cell>
          <cell r="CH14">
            <v>298</v>
          </cell>
        </row>
        <row r="15">
          <cell r="BR15" t="str">
            <v>Skilled Crafts</v>
          </cell>
          <cell r="BS15">
            <v>3</v>
          </cell>
          <cell r="BT15">
            <v>0</v>
          </cell>
          <cell r="BU15">
            <v>0</v>
          </cell>
          <cell r="BV15">
            <v>4</v>
          </cell>
          <cell r="BW15">
            <v>0</v>
          </cell>
          <cell r="BX15">
            <v>0</v>
          </cell>
          <cell r="BY15">
            <v>7</v>
          </cell>
          <cell r="BZ15">
            <v>125</v>
          </cell>
          <cell r="CF15" t="str">
            <v>Skilled Crafts</v>
          </cell>
          <cell r="CG15">
            <v>1</v>
          </cell>
          <cell r="CH15">
            <v>131</v>
          </cell>
        </row>
        <row r="16">
          <cell r="BR16" t="str">
            <v>Service/Maintenance</v>
          </cell>
          <cell r="BS16">
            <v>5</v>
          </cell>
          <cell r="BT16">
            <v>0</v>
          </cell>
          <cell r="BU16">
            <v>0</v>
          </cell>
          <cell r="BV16">
            <v>20</v>
          </cell>
          <cell r="BW16">
            <v>0</v>
          </cell>
          <cell r="BX16">
            <v>0</v>
          </cell>
          <cell r="BY16">
            <v>25</v>
          </cell>
          <cell r="BZ16">
            <v>52</v>
          </cell>
          <cell r="CF16" t="str">
            <v>Service/Maintenance</v>
          </cell>
          <cell r="CG16">
            <v>30</v>
          </cell>
          <cell r="CH16">
            <v>47</v>
          </cell>
        </row>
        <row r="20">
          <cell r="CG20" t="str">
            <v>Female</v>
          </cell>
          <cell r="CH20" t="str">
            <v>Male</v>
          </cell>
        </row>
        <row r="21">
          <cell r="CF21" t="str">
            <v>Total Workforce Composition - By Gender</v>
          </cell>
          <cell r="CG21">
            <v>2681</v>
          </cell>
          <cell r="CH21">
            <v>1749</v>
          </cell>
        </row>
        <row r="27">
          <cell r="BS27" t="str">
            <v>Black</v>
          </cell>
          <cell r="BT27" t="str">
            <v>Asian</v>
          </cell>
          <cell r="BU27" t="str">
            <v>Native American</v>
          </cell>
          <cell r="BV27" t="str">
            <v>Hispanic</v>
          </cell>
          <cell r="BW27" t="str">
            <v>Native Hawaiian or Pacific Islander</v>
          </cell>
          <cell r="BX27" t="str">
            <v>White</v>
          </cell>
        </row>
        <row r="28">
          <cell r="BR28" t="str">
            <v>Percent Total Workforce Composition - by Race/ Ethnicity</v>
          </cell>
          <cell r="BS28">
            <v>4.4695259593679461E-2</v>
          </cell>
          <cell r="BT28">
            <v>0.16388261851015801</v>
          </cell>
          <cell r="BU28">
            <v>1.8058690744920992E-3</v>
          </cell>
          <cell r="BV28">
            <v>5.2821670428893908E-2</v>
          </cell>
          <cell r="BW28">
            <v>9.0293453724604961E-4</v>
          </cell>
          <cell r="BX28">
            <v>0.73589164785553052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L94"/>
  <sheetViews>
    <sheetView tabSelected="1" view="pageLayout" topLeftCell="C4" zoomScaleNormal="25" workbookViewId="0">
      <selection activeCell="B1" sqref="B1:BA1"/>
    </sheetView>
  </sheetViews>
  <sheetFormatPr defaultRowHeight="15" x14ac:dyDescent="0.25"/>
  <cols>
    <col min="1" max="1" width="5.42578125" customWidth="1"/>
    <col min="2" max="2" width="61.42578125" customWidth="1"/>
    <col min="3" max="3" width="14.85546875" customWidth="1"/>
    <col min="4" max="4" width="15.28515625" customWidth="1"/>
    <col min="5" max="5" width="20.85546875" customWidth="1"/>
    <col min="6" max="6" width="24.5703125" customWidth="1"/>
    <col min="7" max="7" width="19.7109375" customWidth="1"/>
    <col min="8" max="8" width="14.7109375" customWidth="1"/>
    <col min="9" max="9" width="16.7109375" customWidth="1"/>
    <col min="10" max="10" width="17.5703125" customWidth="1"/>
    <col min="11" max="11" width="16.28515625" customWidth="1"/>
    <col min="12" max="12" width="21" customWidth="1"/>
    <col min="13" max="13" width="3.42578125" customWidth="1"/>
    <col min="14" max="15" width="6.7109375" customWidth="1"/>
    <col min="16" max="16" width="69.140625" customWidth="1"/>
    <col min="17" max="17" width="20.42578125" customWidth="1"/>
    <col min="18" max="18" width="14.42578125" customWidth="1"/>
    <col min="19" max="19" width="17.5703125" customWidth="1"/>
    <col min="20" max="25" width="6.7109375" customWidth="1"/>
    <col min="26" max="26" width="3.7109375" customWidth="1"/>
    <col min="27" max="29" width="6.7109375" customWidth="1"/>
    <col min="33" max="39" width="9.140625" style="4"/>
    <col min="40" max="40" width="7.7109375" customWidth="1"/>
    <col min="41" max="41" width="6" hidden="1" customWidth="1"/>
    <col min="42" max="42" width="2.85546875" hidden="1" customWidth="1"/>
    <col min="43" max="47" width="9.140625" hidden="1" customWidth="1"/>
    <col min="48" max="48" width="8" hidden="1" customWidth="1"/>
    <col min="49" max="53" width="9.140625" hidden="1" customWidth="1"/>
  </cols>
  <sheetData>
    <row r="1" spans="2:88" ht="48" customHeight="1" x14ac:dyDescent="0.6">
      <c r="B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row>
    <row r="2" spans="2:88" ht="36.75" x14ac:dyDescent="0.7">
      <c r="B2" s="2" t="s">
        <v>1</v>
      </c>
      <c r="G2" s="3"/>
    </row>
    <row r="3" spans="2:88" x14ac:dyDescent="0.25">
      <c r="L3" s="4"/>
      <c r="M3" s="5"/>
      <c r="N3" s="4"/>
      <c r="O3" s="4"/>
      <c r="R3" s="4"/>
      <c r="S3" s="5"/>
      <c r="T3" s="5"/>
      <c r="U3" s="5"/>
      <c r="V3" s="4"/>
    </row>
    <row r="4" spans="2:88" ht="15" customHeight="1" x14ac:dyDescent="0.25">
      <c r="B4" s="6" t="s">
        <v>2</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row>
    <row r="5" spans="2:88" ht="102" customHeight="1" x14ac:dyDescent="0.2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row>
    <row r="6" spans="2:88" ht="23.25" x14ac:dyDescent="0.35">
      <c r="B6" s="7"/>
      <c r="L6" s="4"/>
      <c r="M6" s="5"/>
      <c r="N6" s="4"/>
      <c r="O6" s="4"/>
      <c r="P6" s="7"/>
      <c r="R6" s="4"/>
      <c r="S6" s="5"/>
      <c r="T6" s="5"/>
      <c r="U6" s="5"/>
      <c r="V6" s="4"/>
    </row>
    <row r="7" spans="2:88" ht="30" x14ac:dyDescent="0.4">
      <c r="U7" s="8"/>
      <c r="V7" s="9"/>
      <c r="W7" s="10"/>
      <c r="X7" s="10"/>
      <c r="Y7" s="10"/>
      <c r="Z7" s="11"/>
      <c r="BR7" s="12" t="s">
        <v>3</v>
      </c>
      <c r="BS7" s="10"/>
      <c r="BT7" s="10"/>
      <c r="BU7" s="10"/>
      <c r="BV7" s="10"/>
      <c r="BW7" s="10"/>
      <c r="BX7" s="10"/>
      <c r="BY7" s="10"/>
      <c r="BZ7" s="10"/>
      <c r="CA7" s="10"/>
      <c r="CB7" s="9"/>
      <c r="CC7" s="8"/>
      <c r="CD7" s="9"/>
      <c r="CE7" s="9"/>
      <c r="CF7" s="12" t="s">
        <v>4</v>
      </c>
      <c r="CG7" s="10"/>
      <c r="CH7" s="10"/>
      <c r="CI7" s="10"/>
      <c r="CJ7" s="10"/>
    </row>
    <row r="8" spans="2:88" ht="15.75" thickBot="1" x14ac:dyDescent="0.3">
      <c r="U8" s="5"/>
      <c r="V8" s="13"/>
      <c r="W8" s="14"/>
      <c r="X8" s="14"/>
      <c r="Y8" s="14"/>
      <c r="Z8" s="11"/>
      <c r="BR8" s="14"/>
      <c r="BS8" s="14"/>
      <c r="BT8" s="14"/>
      <c r="BU8" s="14"/>
      <c r="BV8" s="14"/>
      <c r="BW8" s="14"/>
      <c r="BX8" s="14"/>
      <c r="BY8" s="14"/>
      <c r="BZ8" s="14"/>
      <c r="CA8" s="14"/>
      <c r="CB8" s="14"/>
      <c r="CC8" s="11"/>
      <c r="CD8" s="14"/>
      <c r="CE8" s="14"/>
      <c r="CF8" s="14"/>
      <c r="CG8" s="14"/>
      <c r="CH8" s="14"/>
      <c r="CI8" s="14"/>
      <c r="CJ8" s="14"/>
    </row>
    <row r="9" spans="2:88" ht="134.25" customHeight="1" thickBot="1" x14ac:dyDescent="0.45">
      <c r="U9" s="5"/>
      <c r="V9" s="13"/>
      <c r="W9" s="14"/>
      <c r="X9" s="14"/>
      <c r="Y9" s="14"/>
      <c r="Z9" s="11"/>
      <c r="BR9" s="15" t="s">
        <v>5</v>
      </c>
      <c r="BS9" s="16" t="s">
        <v>6</v>
      </c>
      <c r="BT9" s="16" t="s">
        <v>7</v>
      </c>
      <c r="BU9" s="16" t="s">
        <v>8</v>
      </c>
      <c r="BV9" s="16" t="s">
        <v>9</v>
      </c>
      <c r="BW9" s="16" t="s">
        <v>10</v>
      </c>
      <c r="BX9" s="16" t="s">
        <v>11</v>
      </c>
      <c r="BY9" s="16" t="s">
        <v>12</v>
      </c>
      <c r="BZ9" s="16" t="s">
        <v>13</v>
      </c>
      <c r="CA9" s="17" t="s">
        <v>14</v>
      </c>
      <c r="CB9" s="14"/>
      <c r="CC9" s="11"/>
      <c r="CD9" s="14"/>
      <c r="CE9" s="14"/>
      <c r="CF9" s="15" t="s">
        <v>5</v>
      </c>
      <c r="CG9" s="18" t="s">
        <v>15</v>
      </c>
      <c r="CH9" s="18" t="s">
        <v>16</v>
      </c>
      <c r="CI9" s="17" t="s">
        <v>17</v>
      </c>
      <c r="CJ9" s="14"/>
    </row>
    <row r="10" spans="2:88" ht="25.5" x14ac:dyDescent="0.35">
      <c r="U10" s="5"/>
      <c r="V10" s="13"/>
      <c r="W10" s="14"/>
      <c r="X10" s="14"/>
      <c r="Y10" s="14"/>
      <c r="Z10" s="11"/>
      <c r="BR10" s="19" t="s">
        <v>18</v>
      </c>
      <c r="BS10" s="20">
        <v>3</v>
      </c>
      <c r="BT10" s="21">
        <v>7</v>
      </c>
      <c r="BU10" s="21">
        <v>0</v>
      </c>
      <c r="BV10" s="21">
        <v>3</v>
      </c>
      <c r="BW10" s="20">
        <v>0</v>
      </c>
      <c r="BX10" s="20">
        <v>0</v>
      </c>
      <c r="BY10" s="20">
        <f>+SUM(BS10:BX10)</f>
        <v>13</v>
      </c>
      <c r="BZ10" s="20">
        <f t="shared" ref="BZ10:BZ16" si="0">+CA10-BY10</f>
        <v>93</v>
      </c>
      <c r="CA10" s="20">
        <v>106</v>
      </c>
      <c r="CB10" s="14"/>
      <c r="CC10" s="11"/>
      <c r="CD10" s="14"/>
      <c r="CE10" s="14"/>
      <c r="CF10" s="22" t="s">
        <v>18</v>
      </c>
      <c r="CG10" s="20">
        <v>50</v>
      </c>
      <c r="CH10" s="23">
        <f t="shared" ref="CH10:CH16" si="1">SUM(CI10-CG10)</f>
        <v>56</v>
      </c>
      <c r="CI10" s="24">
        <v>106</v>
      </c>
      <c r="CJ10" s="14"/>
    </row>
    <row r="11" spans="2:88" ht="25.5" x14ac:dyDescent="0.35">
      <c r="U11" s="5"/>
      <c r="V11" s="13"/>
      <c r="W11" s="14"/>
      <c r="X11" s="14"/>
      <c r="Y11" s="14"/>
      <c r="Z11" s="11"/>
      <c r="BR11" s="25" t="s">
        <v>19</v>
      </c>
      <c r="BS11" s="26">
        <v>10</v>
      </c>
      <c r="BT11" s="27">
        <v>108</v>
      </c>
      <c r="BU11" s="27">
        <v>0</v>
      </c>
      <c r="BV11" s="27">
        <v>21</v>
      </c>
      <c r="BW11" s="26">
        <v>0</v>
      </c>
      <c r="BX11" s="26">
        <v>0</v>
      </c>
      <c r="BY11" s="20">
        <f t="shared" ref="BY11:BY16" si="2">+SUM(BS11:BX11)</f>
        <v>139</v>
      </c>
      <c r="BZ11" s="20">
        <f t="shared" si="0"/>
        <v>399</v>
      </c>
      <c r="CA11" s="26">
        <v>538</v>
      </c>
      <c r="CB11" s="14"/>
      <c r="CC11" s="11"/>
      <c r="CD11" s="14"/>
      <c r="CE11" s="14"/>
      <c r="CF11" s="25" t="s">
        <v>20</v>
      </c>
      <c r="CG11" s="26">
        <v>236</v>
      </c>
      <c r="CH11" s="28">
        <f t="shared" si="1"/>
        <v>302</v>
      </c>
      <c r="CI11" s="29">
        <v>538</v>
      </c>
      <c r="CJ11" s="14"/>
    </row>
    <row r="12" spans="2:88" ht="25.5" x14ac:dyDescent="0.35">
      <c r="U12" s="5"/>
      <c r="V12" s="13"/>
      <c r="W12" s="14"/>
      <c r="X12" s="14"/>
      <c r="Y12" s="14"/>
      <c r="Z12" s="11"/>
      <c r="BR12" s="25" t="s">
        <v>21</v>
      </c>
      <c r="BS12" s="26">
        <v>89</v>
      </c>
      <c r="BT12" s="27">
        <v>461</v>
      </c>
      <c r="BU12" s="27">
        <v>3</v>
      </c>
      <c r="BV12" s="27">
        <v>110</v>
      </c>
      <c r="BW12" s="26">
        <v>2</v>
      </c>
      <c r="BX12" s="26">
        <v>0</v>
      </c>
      <c r="BY12" s="20">
        <f t="shared" si="2"/>
        <v>665</v>
      </c>
      <c r="BZ12" s="20">
        <f t="shared" si="0"/>
        <v>1826</v>
      </c>
      <c r="CA12" s="26">
        <v>2491</v>
      </c>
      <c r="CB12" s="14"/>
      <c r="CC12" s="11"/>
      <c r="CD12" s="14"/>
      <c r="CE12" s="14"/>
      <c r="CF12" s="25" t="s">
        <v>21</v>
      </c>
      <c r="CG12" s="26">
        <v>1598</v>
      </c>
      <c r="CH12" s="28">
        <f t="shared" si="1"/>
        <v>893</v>
      </c>
      <c r="CI12" s="29">
        <v>2491</v>
      </c>
      <c r="CJ12" s="14"/>
    </row>
    <row r="13" spans="2:88" ht="25.5" x14ac:dyDescent="0.35">
      <c r="U13" s="5"/>
      <c r="V13" s="13"/>
      <c r="W13" s="14"/>
      <c r="X13" s="14"/>
      <c r="Y13" s="14"/>
      <c r="Z13" s="11"/>
      <c r="BR13" s="25" t="s">
        <v>22</v>
      </c>
      <c r="BS13" s="26">
        <v>25</v>
      </c>
      <c r="BT13" s="27">
        <v>18</v>
      </c>
      <c r="BU13" s="27">
        <v>3</v>
      </c>
      <c r="BV13" s="27">
        <v>37</v>
      </c>
      <c r="BW13" s="26">
        <v>0</v>
      </c>
      <c r="BX13" s="26">
        <v>0</v>
      </c>
      <c r="BY13" s="20">
        <f t="shared" si="2"/>
        <v>83</v>
      </c>
      <c r="BZ13" s="20">
        <f t="shared" si="0"/>
        <v>268</v>
      </c>
      <c r="CA13" s="26">
        <v>351</v>
      </c>
      <c r="CB13" s="14"/>
      <c r="CC13" s="11"/>
      <c r="CD13" s="14"/>
      <c r="CE13" s="14"/>
      <c r="CF13" s="25" t="s">
        <v>22</v>
      </c>
      <c r="CG13" s="26">
        <v>329</v>
      </c>
      <c r="CH13" s="28">
        <f t="shared" si="1"/>
        <v>22</v>
      </c>
      <c r="CI13" s="29">
        <v>351</v>
      </c>
      <c r="CJ13" s="14"/>
    </row>
    <row r="14" spans="2:88" ht="25.5" x14ac:dyDescent="0.35">
      <c r="U14" s="5"/>
      <c r="V14" s="13"/>
      <c r="W14" s="14"/>
      <c r="X14" s="14"/>
      <c r="Y14" s="14"/>
      <c r="Z14" s="11"/>
      <c r="AG14"/>
      <c r="AH14"/>
      <c r="AI14"/>
      <c r="AJ14"/>
      <c r="AK14"/>
      <c r="AL14"/>
      <c r="AM14"/>
      <c r="BR14" s="25" t="s">
        <v>23</v>
      </c>
      <c r="BS14" s="26">
        <v>63</v>
      </c>
      <c r="BT14" s="27">
        <v>132</v>
      </c>
      <c r="BU14" s="27">
        <v>2</v>
      </c>
      <c r="BV14" s="27">
        <v>39</v>
      </c>
      <c r="BW14" s="26">
        <v>2</v>
      </c>
      <c r="BX14" s="26">
        <v>0</v>
      </c>
      <c r="BY14" s="20">
        <f t="shared" si="2"/>
        <v>238</v>
      </c>
      <c r="BZ14" s="20">
        <f t="shared" si="0"/>
        <v>497</v>
      </c>
      <c r="CA14" s="26">
        <v>735</v>
      </c>
      <c r="CB14" s="14"/>
      <c r="CC14" s="11"/>
      <c r="CD14" s="14"/>
      <c r="CE14" s="14"/>
      <c r="CF14" s="25" t="s">
        <v>23</v>
      </c>
      <c r="CG14" s="26">
        <v>437</v>
      </c>
      <c r="CH14" s="28">
        <f t="shared" si="1"/>
        <v>298</v>
      </c>
      <c r="CI14" s="29">
        <v>735</v>
      </c>
      <c r="CJ14" s="14"/>
    </row>
    <row r="15" spans="2:88" ht="25.5" x14ac:dyDescent="0.35">
      <c r="U15" s="5"/>
      <c r="V15" s="13"/>
      <c r="W15" s="14"/>
      <c r="X15" s="14"/>
      <c r="Y15" s="14"/>
      <c r="Z15" s="11"/>
      <c r="AG15"/>
      <c r="AH15"/>
      <c r="AI15"/>
      <c r="AJ15"/>
      <c r="AK15"/>
      <c r="AL15"/>
      <c r="AM15"/>
      <c r="BR15" s="25" t="s">
        <v>24</v>
      </c>
      <c r="BS15" s="26">
        <v>3</v>
      </c>
      <c r="BT15" s="27">
        <v>0</v>
      </c>
      <c r="BU15" s="27">
        <v>0</v>
      </c>
      <c r="BV15" s="27">
        <v>4</v>
      </c>
      <c r="BW15" s="26">
        <v>0</v>
      </c>
      <c r="BX15" s="26">
        <v>0</v>
      </c>
      <c r="BY15" s="20">
        <f t="shared" si="2"/>
        <v>7</v>
      </c>
      <c r="BZ15" s="20">
        <f t="shared" si="0"/>
        <v>125</v>
      </c>
      <c r="CA15" s="26">
        <v>132</v>
      </c>
      <c r="CB15" s="14"/>
      <c r="CC15" s="11"/>
      <c r="CD15" s="14"/>
      <c r="CE15" s="14"/>
      <c r="CF15" s="25" t="s">
        <v>24</v>
      </c>
      <c r="CG15" s="26">
        <v>1</v>
      </c>
      <c r="CH15" s="28">
        <f t="shared" si="1"/>
        <v>131</v>
      </c>
      <c r="CI15" s="29">
        <v>132</v>
      </c>
      <c r="CJ15" s="14"/>
    </row>
    <row r="16" spans="2:88" ht="25.5" x14ac:dyDescent="0.35">
      <c r="U16" s="14"/>
      <c r="V16" s="14"/>
      <c r="W16" s="14"/>
      <c r="X16" s="14"/>
      <c r="Y16" s="14"/>
      <c r="Z16" s="11"/>
      <c r="AG16"/>
      <c r="AH16"/>
      <c r="AI16"/>
      <c r="AJ16"/>
      <c r="AK16"/>
      <c r="AL16"/>
      <c r="AM16"/>
      <c r="BR16" s="25" t="s">
        <v>25</v>
      </c>
      <c r="BS16" s="26">
        <v>5</v>
      </c>
      <c r="BT16" s="26">
        <v>0</v>
      </c>
      <c r="BU16" s="27">
        <v>0</v>
      </c>
      <c r="BV16" s="27">
        <v>20</v>
      </c>
      <c r="BW16" s="26">
        <v>0</v>
      </c>
      <c r="BX16" s="26">
        <v>0</v>
      </c>
      <c r="BY16" s="20">
        <f t="shared" si="2"/>
        <v>25</v>
      </c>
      <c r="BZ16" s="20">
        <f t="shared" si="0"/>
        <v>52</v>
      </c>
      <c r="CA16" s="26">
        <v>77</v>
      </c>
      <c r="CB16" s="14"/>
      <c r="CC16" s="11"/>
      <c r="CD16" s="14"/>
      <c r="CE16" s="14"/>
      <c r="CF16" s="25" t="s">
        <v>25</v>
      </c>
      <c r="CG16" s="26">
        <v>30</v>
      </c>
      <c r="CH16" s="28">
        <f t="shared" si="1"/>
        <v>47</v>
      </c>
      <c r="CI16" s="29">
        <v>77</v>
      </c>
      <c r="CJ16" s="14"/>
    </row>
    <row r="17" spans="2:90" ht="26.25" thickBot="1" x14ac:dyDescent="0.4">
      <c r="U17" s="14"/>
      <c r="V17" s="14"/>
      <c r="W17" s="14"/>
      <c r="X17" s="14"/>
      <c r="Y17" s="14"/>
      <c r="Z17" s="11"/>
      <c r="AG17"/>
      <c r="AH17"/>
      <c r="AI17"/>
      <c r="AJ17"/>
      <c r="AK17"/>
      <c r="AL17"/>
      <c r="AM17"/>
      <c r="BR17" s="30" t="s">
        <v>17</v>
      </c>
      <c r="BS17" s="31">
        <f t="shared" ref="BS17:BZ17" si="3">SUM(BS10:BS16)</f>
        <v>198</v>
      </c>
      <c r="BT17" s="32">
        <f>SUM($BT$10:$BT$16)</f>
        <v>726</v>
      </c>
      <c r="BU17" s="31">
        <f t="shared" si="3"/>
        <v>8</v>
      </c>
      <c r="BV17" s="31">
        <f t="shared" si="3"/>
        <v>234</v>
      </c>
      <c r="BW17" s="31">
        <f t="shared" si="3"/>
        <v>4</v>
      </c>
      <c r="BX17" s="31">
        <f t="shared" si="3"/>
        <v>0</v>
      </c>
      <c r="BY17" s="31">
        <f t="shared" si="3"/>
        <v>1170</v>
      </c>
      <c r="BZ17" s="31">
        <f t="shared" si="3"/>
        <v>3260</v>
      </c>
      <c r="CA17" s="31">
        <f>+SUM(CA10:CA16)</f>
        <v>4430</v>
      </c>
      <c r="CB17" s="14"/>
      <c r="CC17" s="11"/>
      <c r="CD17" s="14"/>
      <c r="CE17" s="14"/>
      <c r="CF17" s="30" t="s">
        <v>17</v>
      </c>
      <c r="CG17" s="31">
        <f>SUM(CG10:CG16)</f>
        <v>2681</v>
      </c>
      <c r="CH17" s="32">
        <f>SUM(CH10:CH16)</f>
        <v>1749</v>
      </c>
      <c r="CI17" s="33">
        <f>SUM(CI10:CI16)</f>
        <v>4430</v>
      </c>
      <c r="CJ17" s="14"/>
    </row>
    <row r="18" spans="2:90" ht="43.5" customHeight="1" x14ac:dyDescent="0.35">
      <c r="U18" s="34"/>
      <c r="V18" s="13"/>
      <c r="W18" s="14"/>
      <c r="X18" s="14"/>
      <c r="Y18" s="14"/>
      <c r="Z18" s="11"/>
      <c r="AG18"/>
      <c r="AH18"/>
      <c r="AI18"/>
      <c r="AJ18"/>
      <c r="AK18"/>
      <c r="AL18"/>
      <c r="AM18"/>
      <c r="BR18" s="35" t="s">
        <v>26</v>
      </c>
      <c r="BS18" s="36"/>
      <c r="BT18" s="36"/>
      <c r="BU18" s="36"/>
      <c r="BV18" s="36"/>
      <c r="BW18" s="36"/>
      <c r="BX18" s="36"/>
      <c r="BY18" s="37" t="s">
        <v>27</v>
      </c>
      <c r="BZ18" s="37">
        <f>+SUM(BY17:BZ17)</f>
        <v>4430</v>
      </c>
      <c r="CA18" s="14"/>
      <c r="CB18" s="14"/>
      <c r="CC18" s="36"/>
      <c r="CD18" s="34"/>
      <c r="CE18" s="34"/>
      <c r="CF18" s="14"/>
      <c r="CG18" s="14"/>
      <c r="CH18" s="38" t="s">
        <v>27</v>
      </c>
      <c r="CI18" s="38">
        <f>+SUM(CG17:CH17)</f>
        <v>4430</v>
      </c>
      <c r="CJ18" s="14"/>
    </row>
    <row r="19" spans="2:90" ht="15.75" thickBot="1" x14ac:dyDescent="0.3">
      <c r="B19" s="39"/>
      <c r="C19" s="36"/>
      <c r="D19" s="36"/>
      <c r="E19" s="36"/>
      <c r="F19" s="36"/>
      <c r="G19" s="36"/>
      <c r="H19" s="36"/>
      <c r="I19" s="36"/>
      <c r="J19" s="36"/>
      <c r="K19" s="14"/>
      <c r="L19" s="14"/>
      <c r="M19" s="36"/>
      <c r="N19" s="34"/>
      <c r="O19" s="34"/>
      <c r="P19" s="14"/>
      <c r="Q19" s="14"/>
      <c r="R19" s="14"/>
      <c r="S19" s="14"/>
      <c r="T19" s="14"/>
      <c r="U19" s="34"/>
      <c r="V19" s="13"/>
      <c r="W19" s="14"/>
      <c r="X19" s="14"/>
      <c r="Y19" s="14"/>
      <c r="Z19" s="11"/>
      <c r="AG19"/>
      <c r="AH19"/>
      <c r="AI19"/>
      <c r="AJ19"/>
      <c r="AK19"/>
      <c r="AL19"/>
      <c r="AM19"/>
    </row>
    <row r="20" spans="2:90" ht="289.5" thickBot="1" x14ac:dyDescent="0.45">
      <c r="W20" s="14"/>
      <c r="X20" s="14"/>
      <c r="Y20" s="14"/>
      <c r="Z20" s="11"/>
      <c r="AG20"/>
      <c r="AH20"/>
      <c r="AI20"/>
      <c r="AJ20"/>
      <c r="AK20"/>
      <c r="AL20"/>
      <c r="AM20"/>
      <c r="BR20" s="15" t="s">
        <v>5</v>
      </c>
      <c r="BS20" s="16" t="s">
        <v>6</v>
      </c>
      <c r="BT20" s="16" t="s">
        <v>7</v>
      </c>
      <c r="BU20" s="16" t="s">
        <v>8</v>
      </c>
      <c r="BV20" s="16" t="s">
        <v>9</v>
      </c>
      <c r="BW20" s="16" t="s">
        <v>10</v>
      </c>
      <c r="BX20" s="16" t="s">
        <v>11</v>
      </c>
      <c r="BY20" s="16" t="s">
        <v>13</v>
      </c>
      <c r="BZ20" s="17" t="s">
        <v>17</v>
      </c>
      <c r="CA20" s="14"/>
      <c r="CB20" s="14"/>
      <c r="CC20" s="11"/>
      <c r="CD20" s="14"/>
      <c r="CE20" s="14"/>
      <c r="CF20" s="15" t="s">
        <v>5</v>
      </c>
      <c r="CG20" s="18" t="s">
        <v>15</v>
      </c>
      <c r="CH20" s="18" t="s">
        <v>16</v>
      </c>
      <c r="CI20" s="14"/>
      <c r="CJ20" s="14"/>
      <c r="CK20" s="14"/>
      <c r="CL20" s="14"/>
    </row>
    <row r="21" spans="2:90" ht="383.25" thickBot="1" x14ac:dyDescent="0.4">
      <c r="W21" s="14"/>
      <c r="X21" s="14"/>
      <c r="Y21" s="14"/>
      <c r="Z21" s="11"/>
      <c r="AG21"/>
      <c r="AH21"/>
      <c r="AI21"/>
      <c r="AJ21"/>
      <c r="AK21"/>
      <c r="AL21"/>
      <c r="AM21"/>
      <c r="BR21" s="40" t="s">
        <v>28</v>
      </c>
      <c r="BS21" s="31">
        <f t="shared" ref="BS21:BX21" si="4">+BS17</f>
        <v>198</v>
      </c>
      <c r="BT21" s="31">
        <f t="shared" si="4"/>
        <v>726</v>
      </c>
      <c r="BU21" s="31">
        <f t="shared" si="4"/>
        <v>8</v>
      </c>
      <c r="BV21" s="31">
        <f t="shared" si="4"/>
        <v>234</v>
      </c>
      <c r="BW21" s="31">
        <f t="shared" si="4"/>
        <v>4</v>
      </c>
      <c r="BX21" s="31">
        <f t="shared" si="4"/>
        <v>0</v>
      </c>
      <c r="BY21" s="31">
        <f>+BZ17</f>
        <v>3260</v>
      </c>
      <c r="BZ21" s="41">
        <f>+SUM(BS21:BY21)</f>
        <v>4430</v>
      </c>
      <c r="CA21" s="14"/>
      <c r="CB21" s="14"/>
      <c r="CC21" s="11"/>
      <c r="CD21" s="14"/>
      <c r="CE21" s="14"/>
      <c r="CF21" s="40" t="s">
        <v>29</v>
      </c>
      <c r="CG21" s="31">
        <f>+CG17</f>
        <v>2681</v>
      </c>
      <c r="CH21" s="32">
        <f>+CH17</f>
        <v>1749</v>
      </c>
      <c r="CI21" s="14"/>
      <c r="CJ21" s="14"/>
      <c r="CK21" s="14"/>
      <c r="CL21" s="14"/>
    </row>
    <row r="22" spans="2:90" x14ac:dyDescent="0.25">
      <c r="W22" s="14"/>
      <c r="X22" s="14"/>
      <c r="Y22" s="14"/>
      <c r="Z22" s="11"/>
      <c r="AG22"/>
      <c r="AH22"/>
      <c r="AI22"/>
      <c r="AJ22"/>
      <c r="AK22"/>
      <c r="AL22"/>
      <c r="AM22"/>
      <c r="BR22" s="42"/>
      <c r="BS22" s="13"/>
      <c r="BT22" s="13"/>
      <c r="BU22" s="13"/>
      <c r="BV22" s="13"/>
      <c r="BW22" s="13"/>
      <c r="BX22" s="13"/>
      <c r="BY22" s="13"/>
      <c r="BZ22" s="13"/>
      <c r="CA22" s="14"/>
      <c r="CB22" s="14"/>
      <c r="CC22" s="11"/>
      <c r="CD22" s="14"/>
      <c r="CE22" s="14"/>
      <c r="CF22" s="42"/>
      <c r="CG22" s="13"/>
      <c r="CH22" s="34"/>
      <c r="CI22" s="14"/>
      <c r="CJ22" s="14"/>
      <c r="CK22" s="14"/>
      <c r="CL22" s="14"/>
    </row>
    <row r="23" spans="2:90" x14ac:dyDescent="0.25">
      <c r="W23" s="11"/>
      <c r="X23" s="11"/>
      <c r="Y23" s="11"/>
      <c r="Z23" s="11"/>
      <c r="AG23"/>
      <c r="AH23"/>
      <c r="AI23"/>
      <c r="AJ23"/>
      <c r="AK23"/>
      <c r="AL23"/>
      <c r="AM23"/>
      <c r="BR23" s="43"/>
      <c r="BS23" s="36"/>
      <c r="BT23" s="36"/>
      <c r="BU23" s="36"/>
      <c r="BV23" s="36"/>
      <c r="BW23" s="36"/>
      <c r="BX23" s="36"/>
      <c r="BY23" s="36"/>
      <c r="BZ23" s="36"/>
      <c r="CA23" s="11"/>
      <c r="CB23" s="11"/>
      <c r="CC23" s="11"/>
      <c r="CD23" s="11"/>
      <c r="CE23" s="11"/>
      <c r="CF23" s="43"/>
      <c r="CG23" s="36"/>
      <c r="CH23" s="44"/>
      <c r="CI23" s="11"/>
      <c r="CJ23" s="11"/>
      <c r="CK23" s="11"/>
      <c r="CL23" s="11"/>
    </row>
    <row r="24" spans="2:90" x14ac:dyDescent="0.25">
      <c r="W24" s="11"/>
      <c r="X24" s="11"/>
      <c r="Y24" s="11"/>
      <c r="Z24" s="11"/>
      <c r="AG24"/>
      <c r="AH24"/>
      <c r="AI24"/>
      <c r="AJ24"/>
      <c r="AK24"/>
      <c r="AL24"/>
      <c r="AM24"/>
      <c r="BR24" s="39"/>
      <c r="BS24" s="36"/>
      <c r="BT24" s="36"/>
      <c r="BU24" s="36"/>
      <c r="BV24" s="36"/>
      <c r="BW24" s="36"/>
      <c r="BX24" s="36"/>
      <c r="BY24" s="36"/>
      <c r="BZ24" s="36"/>
      <c r="CA24" s="11"/>
      <c r="CB24" s="11"/>
      <c r="CC24" s="11"/>
      <c r="CD24" s="11"/>
      <c r="CE24" s="11"/>
      <c r="CF24" s="45" t="s">
        <v>30</v>
      </c>
      <c r="CG24" s="11"/>
      <c r="CH24" s="11"/>
      <c r="CI24" s="11"/>
      <c r="CJ24" s="11"/>
      <c r="CK24" s="11"/>
      <c r="CL24" s="11"/>
    </row>
    <row r="25" spans="2:90" ht="31.5" x14ac:dyDescent="0.5">
      <c r="W25" s="10"/>
      <c r="X25" s="10"/>
      <c r="Y25" s="10"/>
      <c r="Z25" s="46"/>
      <c r="AA25" s="47"/>
      <c r="AG25"/>
      <c r="AH25"/>
      <c r="AI25"/>
      <c r="AJ25"/>
      <c r="AK25"/>
      <c r="AL25"/>
      <c r="AM25"/>
      <c r="BR25" s="12" t="s">
        <v>31</v>
      </c>
      <c r="BS25" s="48"/>
      <c r="BT25" s="48"/>
      <c r="BU25" s="48"/>
      <c r="BV25" s="48"/>
      <c r="BW25" s="48"/>
      <c r="BX25" s="48"/>
      <c r="BY25" s="48"/>
      <c r="BZ25" s="48"/>
      <c r="CA25" s="10"/>
      <c r="CB25" s="10"/>
      <c r="CC25" s="46"/>
      <c r="CD25" s="10"/>
      <c r="CE25" s="10"/>
      <c r="CF25" s="12" t="s">
        <v>32</v>
      </c>
      <c r="CG25" s="10"/>
      <c r="CH25" s="10"/>
      <c r="CI25" s="10"/>
      <c r="CJ25" s="10"/>
      <c r="CK25" s="10"/>
      <c r="CL25" s="10"/>
    </row>
    <row r="26" spans="2:90" ht="14.25" customHeight="1" thickBot="1" x14ac:dyDescent="0.4">
      <c r="W26" s="14"/>
      <c r="X26" s="14"/>
      <c r="Y26" s="14"/>
      <c r="Z26" s="11"/>
      <c r="AG26"/>
      <c r="AH26"/>
      <c r="AI26"/>
      <c r="AJ26"/>
      <c r="AK26"/>
      <c r="AL26"/>
      <c r="AM26"/>
      <c r="BR26" s="49"/>
      <c r="BS26" s="36"/>
      <c r="BT26" s="36"/>
      <c r="BU26" s="36"/>
      <c r="BV26" s="36"/>
      <c r="BW26" s="36"/>
      <c r="BX26" s="36"/>
      <c r="BY26" s="36"/>
      <c r="BZ26" s="36"/>
      <c r="CA26" s="14"/>
      <c r="CB26" s="14"/>
      <c r="CC26" s="11"/>
      <c r="CD26" s="14"/>
      <c r="CE26" s="14"/>
      <c r="CF26" s="49"/>
      <c r="CG26" s="14"/>
      <c r="CH26" s="14"/>
      <c r="CI26" s="14"/>
      <c r="CJ26" s="14"/>
      <c r="CK26" s="14"/>
      <c r="CL26" s="14"/>
    </row>
    <row r="27" spans="2:90" ht="289.5" thickBot="1" x14ac:dyDescent="0.45">
      <c r="W27" s="14"/>
      <c r="X27" s="14"/>
      <c r="Y27" s="14"/>
      <c r="Z27" s="11"/>
      <c r="AG27"/>
      <c r="AH27"/>
      <c r="AI27"/>
      <c r="AJ27"/>
      <c r="AK27"/>
      <c r="AL27"/>
      <c r="AM27"/>
      <c r="BR27" s="15" t="s">
        <v>5</v>
      </c>
      <c r="BS27" s="16" t="s">
        <v>6</v>
      </c>
      <c r="BT27" s="16" t="s">
        <v>7</v>
      </c>
      <c r="BU27" s="16" t="s">
        <v>8</v>
      </c>
      <c r="BV27" s="16" t="s">
        <v>9</v>
      </c>
      <c r="BW27" s="16" t="s">
        <v>10</v>
      </c>
      <c r="BX27" s="16" t="s">
        <v>13</v>
      </c>
      <c r="BY27" s="16" t="s">
        <v>11</v>
      </c>
      <c r="BZ27" s="50"/>
      <c r="CA27" s="14"/>
      <c r="CB27" s="14"/>
      <c r="CC27" s="11"/>
      <c r="CD27" s="14"/>
      <c r="CE27" s="14"/>
      <c r="CF27" s="15" t="s">
        <v>5</v>
      </c>
      <c r="CG27" s="18" t="s">
        <v>15</v>
      </c>
      <c r="CH27" s="18" t="s">
        <v>16</v>
      </c>
      <c r="CI27" s="14"/>
      <c r="CJ27" s="14"/>
      <c r="CK27" s="14"/>
      <c r="CL27" s="14"/>
    </row>
    <row r="28" spans="2:90" ht="409.6" thickBot="1" x14ac:dyDescent="0.4">
      <c r="W28" s="14"/>
      <c r="X28" s="14"/>
      <c r="Y28" s="14"/>
      <c r="Z28" s="11"/>
      <c r="AG28"/>
      <c r="AH28"/>
      <c r="AI28"/>
      <c r="AJ28"/>
      <c r="AK28"/>
      <c r="AL28"/>
      <c r="AM28"/>
      <c r="BR28" s="40" t="s">
        <v>33</v>
      </c>
      <c r="BS28" s="51">
        <f>+BS21/$BZ$21</f>
        <v>4.4695259593679461E-2</v>
      </c>
      <c r="BT28" s="51">
        <f>+BT21/$BZ$21</f>
        <v>0.16388261851015801</v>
      </c>
      <c r="BU28" s="51">
        <f>+BU21/$BZ$21</f>
        <v>1.8058690744920992E-3</v>
      </c>
      <c r="BV28" s="51">
        <f>+BV21/$BZ$21</f>
        <v>5.2821670428893908E-2</v>
      </c>
      <c r="BW28" s="51">
        <f>+BW21/$BZ$21</f>
        <v>9.0293453724604961E-4</v>
      </c>
      <c r="BX28" s="51">
        <f>+BY21/$BZ$21</f>
        <v>0.73589164785553052</v>
      </c>
      <c r="BY28" s="51">
        <f>+BX21/$BZ$21</f>
        <v>0</v>
      </c>
      <c r="BZ28" s="52"/>
      <c r="CA28" s="53">
        <f>+SUM(BS28:BY28)</f>
        <v>1</v>
      </c>
      <c r="CB28" s="14"/>
      <c r="CC28" s="11"/>
      <c r="CD28" s="14"/>
      <c r="CE28" s="14"/>
      <c r="CF28" s="40" t="s">
        <v>34</v>
      </c>
      <c r="CG28" s="51">
        <f>+CG41</f>
        <v>0.60519187358916482</v>
      </c>
      <c r="CH28" s="51">
        <f>1-CG28</f>
        <v>0.39480812641083518</v>
      </c>
      <c r="CI28" s="14"/>
      <c r="CJ28" s="14"/>
      <c r="CK28" s="14"/>
      <c r="CL28" s="14"/>
    </row>
    <row r="29" spans="2:90" x14ac:dyDescent="0.25">
      <c r="W29" s="14"/>
      <c r="X29" s="14"/>
      <c r="Y29" s="14"/>
      <c r="Z29" s="11"/>
      <c r="AG29"/>
      <c r="AH29"/>
      <c r="AI29"/>
      <c r="AJ29"/>
      <c r="AK29"/>
      <c r="AL29"/>
      <c r="AM29"/>
      <c r="BR29" s="42"/>
      <c r="BS29" s="52"/>
      <c r="BT29" s="52"/>
      <c r="BU29" s="52"/>
      <c r="BV29" s="52"/>
      <c r="BW29" s="52"/>
      <c r="BX29" s="52"/>
      <c r="BY29" s="52"/>
      <c r="BZ29" s="52"/>
      <c r="CA29" s="53"/>
      <c r="CB29" s="14"/>
      <c r="CC29" s="11"/>
      <c r="CD29" s="14"/>
      <c r="CE29" s="14"/>
      <c r="CF29" s="42"/>
      <c r="CG29" s="52"/>
      <c r="CH29" s="52"/>
      <c r="CI29" s="14"/>
      <c r="CJ29" s="14"/>
      <c r="CK29" s="14"/>
      <c r="CL29" s="14"/>
    </row>
    <row r="30" spans="2:90" x14ac:dyDescent="0.25">
      <c r="W30" s="14"/>
      <c r="X30" s="14"/>
      <c r="Y30" s="14"/>
      <c r="Z30" s="11"/>
      <c r="AG30"/>
      <c r="AH30"/>
      <c r="AI30"/>
      <c r="AJ30"/>
      <c r="AK30"/>
      <c r="AL30"/>
      <c r="AM30"/>
      <c r="BR30" s="42"/>
      <c r="BS30" s="52"/>
      <c r="BT30" s="52"/>
      <c r="BU30" s="52"/>
      <c r="BV30" s="52"/>
      <c r="BW30" s="52"/>
      <c r="BX30" s="52"/>
      <c r="BY30" s="52"/>
      <c r="BZ30" s="52"/>
      <c r="CA30" s="53"/>
      <c r="CB30" s="14"/>
      <c r="CC30" s="11"/>
      <c r="CD30" s="14"/>
      <c r="CE30" s="14"/>
      <c r="CF30" s="42"/>
      <c r="CG30" s="52"/>
      <c r="CH30" s="52"/>
      <c r="CI30" s="14"/>
      <c r="CJ30" s="14"/>
      <c r="CK30" s="14"/>
      <c r="CL30" s="14"/>
    </row>
    <row r="31" spans="2:90" x14ac:dyDescent="0.25">
      <c r="W31" s="14"/>
      <c r="X31" s="14"/>
      <c r="Y31" s="14"/>
      <c r="Z31" s="11"/>
      <c r="AG31"/>
      <c r="AH31"/>
      <c r="AI31"/>
      <c r="AJ31"/>
      <c r="AK31"/>
      <c r="AL31"/>
      <c r="AM31"/>
      <c r="BR31" s="39"/>
      <c r="BS31" s="36"/>
      <c r="BT31" s="36"/>
      <c r="BU31" s="36"/>
      <c r="BV31" s="36"/>
      <c r="BW31" s="36"/>
      <c r="BX31" s="36"/>
      <c r="BY31" s="36"/>
      <c r="BZ31" s="36"/>
      <c r="CA31" s="14"/>
      <c r="CB31" s="14"/>
      <c r="CC31" s="11"/>
      <c r="CD31" s="14"/>
      <c r="CE31" s="14"/>
      <c r="CF31" s="14"/>
      <c r="CG31" s="14"/>
      <c r="CH31" s="14"/>
      <c r="CI31" s="14"/>
      <c r="CJ31" s="14"/>
      <c r="CK31" s="14"/>
      <c r="CL31" s="14"/>
    </row>
    <row r="32" spans="2:90" ht="15.75" thickBot="1" x14ac:dyDescent="0.3">
      <c r="W32" s="14"/>
      <c r="X32" s="14"/>
      <c r="Y32" s="14"/>
      <c r="Z32" s="11"/>
      <c r="BR32" s="14"/>
      <c r="BS32" s="14"/>
      <c r="BT32" s="14"/>
      <c r="BU32" s="14"/>
      <c r="BV32" s="14"/>
      <c r="BW32" s="14"/>
      <c r="BX32" s="14"/>
      <c r="BY32" s="14"/>
      <c r="BZ32" s="14"/>
      <c r="CA32" s="14"/>
      <c r="CB32" s="13"/>
      <c r="CC32" s="11"/>
      <c r="CD32" s="14"/>
      <c r="CE32" s="14"/>
      <c r="CF32" s="14"/>
      <c r="CG32" s="14"/>
      <c r="CH32" s="14"/>
      <c r="CI32" s="14"/>
      <c r="CJ32" s="14"/>
      <c r="CK32" s="14"/>
      <c r="CL32" s="14"/>
    </row>
    <row r="33" spans="2:90" ht="289.5" thickBot="1" x14ac:dyDescent="0.45">
      <c r="W33" s="14"/>
      <c r="X33" s="14"/>
      <c r="Y33" s="14"/>
      <c r="Z33" s="11"/>
      <c r="BR33" s="54" t="s">
        <v>5</v>
      </c>
      <c r="BS33" s="18" t="s">
        <v>6</v>
      </c>
      <c r="BT33" s="18" t="s">
        <v>7</v>
      </c>
      <c r="BU33" s="18" t="s">
        <v>8</v>
      </c>
      <c r="BV33" s="18" t="s">
        <v>9</v>
      </c>
      <c r="BW33" s="18" t="s">
        <v>10</v>
      </c>
      <c r="BX33" s="18" t="s">
        <v>11</v>
      </c>
      <c r="BY33" s="18" t="s">
        <v>13</v>
      </c>
      <c r="BZ33" s="18" t="s">
        <v>12</v>
      </c>
      <c r="CA33" s="14"/>
      <c r="CB33" s="55" t="s">
        <v>14</v>
      </c>
      <c r="CC33" s="11"/>
      <c r="CD33" s="14"/>
      <c r="CE33" s="14"/>
      <c r="CF33" s="15" t="s">
        <v>5</v>
      </c>
      <c r="CG33" s="18" t="s">
        <v>15</v>
      </c>
      <c r="CH33" s="18" t="s">
        <v>16</v>
      </c>
      <c r="CI33" s="56" t="s">
        <v>17</v>
      </c>
      <c r="CJ33" s="14"/>
      <c r="CK33" s="14"/>
      <c r="CL33" s="14"/>
    </row>
    <row r="34" spans="2:90" ht="26.25" thickBot="1" x14ac:dyDescent="0.4">
      <c r="W34" s="14"/>
      <c r="X34" s="14"/>
      <c r="Y34" s="14"/>
      <c r="Z34" s="11"/>
      <c r="BR34" s="57" t="s">
        <v>18</v>
      </c>
      <c r="BS34" s="58">
        <f t="shared" ref="BS34:BS40" si="5">+BS10/CA10</f>
        <v>2.8301886792452831E-2</v>
      </c>
      <c r="BT34" s="58">
        <f>+BT10/$CA10</f>
        <v>6.6037735849056603E-2</v>
      </c>
      <c r="BU34" s="58">
        <f>+BU10/$CA10</f>
        <v>0</v>
      </c>
      <c r="BV34" s="58">
        <f>+BV10/$CA10</f>
        <v>2.8301886792452831E-2</v>
      </c>
      <c r="BW34" s="58">
        <f>+BW10/$CA10</f>
        <v>0</v>
      </c>
      <c r="BX34" s="58">
        <f>+BX10/$CA10</f>
        <v>0</v>
      </c>
      <c r="BY34" s="58">
        <f t="shared" ref="BY34:BY40" si="6">+BZ10/$CA10</f>
        <v>0.87735849056603776</v>
      </c>
      <c r="BZ34" s="58">
        <f t="shared" ref="BZ34:BZ40" si="7">+BY10/$CA10</f>
        <v>0.12264150943396226</v>
      </c>
      <c r="CA34" s="59">
        <f t="shared" ref="CA34:CA40" si="8">+BY34+BZ34</f>
        <v>1</v>
      </c>
      <c r="CB34" s="60">
        <v>106</v>
      </c>
      <c r="CC34" s="11"/>
      <c r="CD34" s="14"/>
      <c r="CE34" s="14"/>
      <c r="CF34" s="22" t="s">
        <v>18</v>
      </c>
      <c r="CG34" s="61">
        <f t="shared" ref="CG34:CG41" si="9">+CG10/CI10</f>
        <v>0.47169811320754718</v>
      </c>
      <c r="CH34" s="61">
        <f t="shared" ref="CH34:CH41" si="10">+CH10/CI10</f>
        <v>0.52830188679245282</v>
      </c>
      <c r="CI34" s="62">
        <f>+CG34+CH34</f>
        <v>1</v>
      </c>
      <c r="CJ34" s="14"/>
      <c r="CK34" s="14"/>
      <c r="CL34" s="14"/>
    </row>
    <row r="35" spans="2:90" ht="26.25" thickBot="1" x14ac:dyDescent="0.4">
      <c r="W35" s="14"/>
      <c r="X35" s="14"/>
      <c r="Y35" s="14"/>
      <c r="Z35" s="11"/>
      <c r="BR35" s="63" t="s">
        <v>20</v>
      </c>
      <c r="BS35" s="58">
        <f t="shared" si="5"/>
        <v>1.858736059479554E-2</v>
      </c>
      <c r="BT35" s="58">
        <f t="shared" ref="BT35:BT40" si="11">+BT11/CA11</f>
        <v>0.20074349442379183</v>
      </c>
      <c r="BU35" s="58">
        <f t="shared" ref="BU35:BX40" si="12">+BU11/$CA11</f>
        <v>0</v>
      </c>
      <c r="BV35" s="58">
        <f t="shared" si="12"/>
        <v>3.9033457249070633E-2</v>
      </c>
      <c r="BW35" s="58">
        <f t="shared" si="12"/>
        <v>0</v>
      </c>
      <c r="BX35" s="58">
        <f t="shared" si="12"/>
        <v>0</v>
      </c>
      <c r="BY35" s="58">
        <f t="shared" si="6"/>
        <v>0.74163568773234201</v>
      </c>
      <c r="BZ35" s="58">
        <f t="shared" si="7"/>
        <v>0.25836431226765799</v>
      </c>
      <c r="CA35" s="59">
        <f t="shared" si="8"/>
        <v>1</v>
      </c>
      <c r="CB35" s="60">
        <v>538</v>
      </c>
      <c r="CC35" s="11"/>
      <c r="CD35" s="14"/>
      <c r="CE35" s="14"/>
      <c r="CF35" s="25" t="s">
        <v>20</v>
      </c>
      <c r="CG35" s="61">
        <f t="shared" si="9"/>
        <v>0.43866171003717475</v>
      </c>
      <c r="CH35" s="61">
        <f t="shared" si="10"/>
        <v>0.56133828996282531</v>
      </c>
      <c r="CI35" s="62">
        <f t="shared" ref="CI35:CI41" si="13">+CG35+CH35</f>
        <v>1</v>
      </c>
      <c r="CJ35" s="14"/>
      <c r="CK35" s="14"/>
      <c r="CL35" s="14"/>
    </row>
    <row r="36" spans="2:90" ht="26.25" thickBot="1" x14ac:dyDescent="0.4">
      <c r="W36" s="14"/>
      <c r="X36" s="14"/>
      <c r="Y36" s="14"/>
      <c r="Z36" s="11"/>
      <c r="BR36" s="63" t="s">
        <v>21</v>
      </c>
      <c r="BS36" s="58">
        <f t="shared" si="5"/>
        <v>3.5728623042954634E-2</v>
      </c>
      <c r="BT36" s="58">
        <f t="shared" si="11"/>
        <v>0.18506623845845041</v>
      </c>
      <c r="BU36" s="58">
        <f t="shared" si="12"/>
        <v>1.2043356081894822E-3</v>
      </c>
      <c r="BV36" s="58">
        <f t="shared" si="12"/>
        <v>4.4158972300281013E-2</v>
      </c>
      <c r="BW36" s="58">
        <f t="shared" si="12"/>
        <v>8.0289040545965479E-4</v>
      </c>
      <c r="BX36" s="58">
        <f t="shared" si="12"/>
        <v>0</v>
      </c>
      <c r="BY36" s="58">
        <f t="shared" si="6"/>
        <v>0.73303894018466476</v>
      </c>
      <c r="BZ36" s="58">
        <f t="shared" si="7"/>
        <v>0.26696105981533519</v>
      </c>
      <c r="CA36" s="59">
        <f t="shared" si="8"/>
        <v>1</v>
      </c>
      <c r="CB36" s="60">
        <v>2491</v>
      </c>
      <c r="CC36" s="11"/>
      <c r="CD36" s="14"/>
      <c r="CE36" s="14"/>
      <c r="CF36" s="25" t="s">
        <v>21</v>
      </c>
      <c r="CG36" s="61">
        <f t="shared" si="9"/>
        <v>0.64150943396226412</v>
      </c>
      <c r="CH36" s="61">
        <f t="shared" si="10"/>
        <v>0.35849056603773582</v>
      </c>
      <c r="CI36" s="62">
        <f t="shared" si="13"/>
        <v>1</v>
      </c>
      <c r="CJ36" s="14"/>
      <c r="CK36" s="14"/>
      <c r="CL36" s="14"/>
    </row>
    <row r="37" spans="2:90" ht="26.25" thickBot="1" x14ac:dyDescent="0.4">
      <c r="W37" s="14"/>
      <c r="X37" s="14"/>
      <c r="Y37" s="14"/>
      <c r="Z37" s="11"/>
      <c r="BR37" s="63" t="s">
        <v>22</v>
      </c>
      <c r="BS37" s="58">
        <f t="shared" si="5"/>
        <v>7.1225071225071226E-2</v>
      </c>
      <c r="BT37" s="58">
        <f t="shared" si="11"/>
        <v>5.128205128205128E-2</v>
      </c>
      <c r="BU37" s="58">
        <f t="shared" si="12"/>
        <v>8.5470085470085479E-3</v>
      </c>
      <c r="BV37" s="58">
        <f t="shared" si="12"/>
        <v>0.10541310541310542</v>
      </c>
      <c r="BW37" s="58">
        <f t="shared" si="12"/>
        <v>0</v>
      </c>
      <c r="BX37" s="58">
        <f t="shared" si="12"/>
        <v>0</v>
      </c>
      <c r="BY37" s="58">
        <f t="shared" si="6"/>
        <v>0.76353276353276356</v>
      </c>
      <c r="BZ37" s="58">
        <f t="shared" si="7"/>
        <v>0.23646723646723647</v>
      </c>
      <c r="CA37" s="59">
        <f t="shared" si="8"/>
        <v>1</v>
      </c>
      <c r="CB37" s="60">
        <v>351</v>
      </c>
      <c r="CC37" s="11"/>
      <c r="CD37" s="14"/>
      <c r="CE37" s="14"/>
      <c r="CF37" s="25" t="s">
        <v>22</v>
      </c>
      <c r="CG37" s="61">
        <f t="shared" si="9"/>
        <v>0.93732193732193736</v>
      </c>
      <c r="CH37" s="61">
        <f t="shared" si="10"/>
        <v>6.2678062678062682E-2</v>
      </c>
      <c r="CI37" s="62">
        <f t="shared" si="13"/>
        <v>1</v>
      </c>
      <c r="CJ37" s="14"/>
      <c r="CK37" s="14"/>
      <c r="CL37" s="14"/>
    </row>
    <row r="38" spans="2:90" ht="26.25" thickBot="1" x14ac:dyDescent="0.4">
      <c r="W38" s="14"/>
      <c r="X38" s="14"/>
      <c r="Y38" s="14"/>
      <c r="Z38" s="11"/>
      <c r="BR38" s="63" t="s">
        <v>23</v>
      </c>
      <c r="BS38" s="58">
        <f t="shared" si="5"/>
        <v>8.5714285714285715E-2</v>
      </c>
      <c r="BT38" s="58">
        <f t="shared" si="11"/>
        <v>0.17959183673469387</v>
      </c>
      <c r="BU38" s="58">
        <f t="shared" si="12"/>
        <v>2.7210884353741495E-3</v>
      </c>
      <c r="BV38" s="58">
        <f t="shared" si="12"/>
        <v>5.3061224489795916E-2</v>
      </c>
      <c r="BW38" s="58">
        <f t="shared" si="12"/>
        <v>2.7210884353741495E-3</v>
      </c>
      <c r="BX38" s="58">
        <f t="shared" si="12"/>
        <v>0</v>
      </c>
      <c r="BY38" s="58">
        <f t="shared" si="6"/>
        <v>0.67619047619047623</v>
      </c>
      <c r="BZ38" s="58">
        <f t="shared" si="7"/>
        <v>0.32380952380952382</v>
      </c>
      <c r="CA38" s="59">
        <f t="shared" si="8"/>
        <v>1</v>
      </c>
      <c r="CB38" s="60">
        <v>735</v>
      </c>
      <c r="CC38" s="11"/>
      <c r="CD38" s="14"/>
      <c r="CE38" s="14"/>
      <c r="CF38" s="25" t="s">
        <v>23</v>
      </c>
      <c r="CG38" s="61">
        <f t="shared" si="9"/>
        <v>0.59455782312925165</v>
      </c>
      <c r="CH38" s="61">
        <f t="shared" si="10"/>
        <v>0.40544217687074829</v>
      </c>
      <c r="CI38" s="62">
        <f t="shared" si="13"/>
        <v>1</v>
      </c>
      <c r="CJ38" s="14"/>
      <c r="CK38" s="14"/>
      <c r="CL38" s="14"/>
    </row>
    <row r="39" spans="2:90" ht="26.25" thickBot="1" x14ac:dyDescent="0.4">
      <c r="W39" s="14"/>
      <c r="X39" s="14"/>
      <c r="Y39" s="14"/>
      <c r="Z39" s="11"/>
      <c r="BR39" s="63" t="s">
        <v>24</v>
      </c>
      <c r="BS39" s="58">
        <f t="shared" si="5"/>
        <v>2.2727272727272728E-2</v>
      </c>
      <c r="BT39" s="58">
        <f t="shared" si="11"/>
        <v>0</v>
      </c>
      <c r="BU39" s="58">
        <f t="shared" si="12"/>
        <v>0</v>
      </c>
      <c r="BV39" s="58">
        <f t="shared" si="12"/>
        <v>3.0303030303030304E-2</v>
      </c>
      <c r="BW39" s="58">
        <f t="shared" si="12"/>
        <v>0</v>
      </c>
      <c r="BX39" s="58">
        <f t="shared" si="12"/>
        <v>0</v>
      </c>
      <c r="BY39" s="58">
        <f t="shared" si="6"/>
        <v>0.94696969696969702</v>
      </c>
      <c r="BZ39" s="58">
        <f t="shared" si="7"/>
        <v>5.3030303030303032E-2</v>
      </c>
      <c r="CA39" s="59">
        <f t="shared" si="8"/>
        <v>1</v>
      </c>
      <c r="CB39" s="60">
        <v>132</v>
      </c>
      <c r="CC39" s="11"/>
      <c r="CD39" s="14"/>
      <c r="CE39" s="14"/>
      <c r="CF39" s="25" t="s">
        <v>24</v>
      </c>
      <c r="CG39" s="61">
        <f t="shared" si="9"/>
        <v>7.575757575757576E-3</v>
      </c>
      <c r="CH39" s="61">
        <f t="shared" si="10"/>
        <v>0.99242424242424243</v>
      </c>
      <c r="CI39" s="62">
        <f t="shared" si="13"/>
        <v>1</v>
      </c>
      <c r="CJ39" s="14"/>
      <c r="CK39" s="14"/>
      <c r="CL39" s="14"/>
    </row>
    <row r="40" spans="2:90" ht="26.25" thickBot="1" x14ac:dyDescent="0.4">
      <c r="W40" s="14"/>
      <c r="X40" s="14"/>
      <c r="Y40" s="14"/>
      <c r="Z40" s="11"/>
      <c r="BR40" s="63" t="s">
        <v>25</v>
      </c>
      <c r="BS40" s="58">
        <f t="shared" si="5"/>
        <v>6.4935064935064929E-2</v>
      </c>
      <c r="BT40" s="58">
        <f t="shared" si="11"/>
        <v>0</v>
      </c>
      <c r="BU40" s="58">
        <f t="shared" si="12"/>
        <v>0</v>
      </c>
      <c r="BV40" s="58">
        <f t="shared" si="12"/>
        <v>0.25974025974025972</v>
      </c>
      <c r="BW40" s="58">
        <f t="shared" si="12"/>
        <v>0</v>
      </c>
      <c r="BX40" s="58">
        <f t="shared" si="12"/>
        <v>0</v>
      </c>
      <c r="BY40" s="58">
        <f t="shared" si="6"/>
        <v>0.67532467532467533</v>
      </c>
      <c r="BZ40" s="58">
        <f t="shared" si="7"/>
        <v>0.32467532467532467</v>
      </c>
      <c r="CA40" s="59">
        <f t="shared" si="8"/>
        <v>1</v>
      </c>
      <c r="CB40" s="60">
        <v>77</v>
      </c>
      <c r="CC40" s="11"/>
      <c r="CD40" s="14"/>
      <c r="CE40" s="14"/>
      <c r="CF40" s="25" t="s">
        <v>25</v>
      </c>
      <c r="CG40" s="61">
        <f t="shared" si="9"/>
        <v>0.38961038961038963</v>
      </c>
      <c r="CH40" s="61">
        <f t="shared" si="10"/>
        <v>0.61038961038961037</v>
      </c>
      <c r="CI40" s="62">
        <f t="shared" si="13"/>
        <v>1</v>
      </c>
      <c r="CJ40" s="14"/>
      <c r="CK40" s="14"/>
      <c r="CL40" s="14"/>
    </row>
    <row r="41" spans="2:90" ht="27" thickBot="1" x14ac:dyDescent="0.45">
      <c r="W41" s="14"/>
      <c r="X41" s="14"/>
      <c r="Y41" s="14"/>
      <c r="Z41" s="11"/>
      <c r="BR41" s="64" t="s">
        <v>17</v>
      </c>
      <c r="BS41" s="58">
        <f t="shared" ref="BS41:BX41" si="14">+BS17/$CA$17</f>
        <v>4.4695259593679461E-2</v>
      </c>
      <c r="BT41" s="58">
        <f t="shared" si="14"/>
        <v>0.16388261851015801</v>
      </c>
      <c r="BU41" s="58">
        <f t="shared" si="14"/>
        <v>1.8058690744920992E-3</v>
      </c>
      <c r="BV41" s="58">
        <f t="shared" si="14"/>
        <v>5.2821670428893908E-2</v>
      </c>
      <c r="BW41" s="58">
        <f t="shared" si="14"/>
        <v>9.0293453724604961E-4</v>
      </c>
      <c r="BX41" s="58">
        <f t="shared" si="14"/>
        <v>0</v>
      </c>
      <c r="BY41" s="65">
        <f>+BZ17/CA17</f>
        <v>0.73589164785553052</v>
      </c>
      <c r="BZ41" s="65">
        <f>+BY17/CA17</f>
        <v>0.26410835214446954</v>
      </c>
      <c r="CA41" s="59">
        <f>+BY41+BZ41</f>
        <v>1</v>
      </c>
      <c r="CB41" s="60">
        <f>+SUM(CB34:CB40)</f>
        <v>4430</v>
      </c>
      <c r="CC41" s="11"/>
      <c r="CD41" s="14"/>
      <c r="CE41" s="14"/>
      <c r="CF41" s="66" t="s">
        <v>17</v>
      </c>
      <c r="CG41" s="61">
        <f t="shared" si="9"/>
        <v>0.60519187358916482</v>
      </c>
      <c r="CH41" s="61">
        <f t="shared" si="10"/>
        <v>0.39480812641083524</v>
      </c>
      <c r="CI41" s="62">
        <f t="shared" si="13"/>
        <v>1</v>
      </c>
      <c r="CJ41" s="14"/>
      <c r="CK41" s="14"/>
      <c r="CL41" s="14"/>
    </row>
    <row r="42" spans="2:90" x14ac:dyDescent="0.25">
      <c r="B42" s="67"/>
      <c r="C42" s="68"/>
      <c r="D42" s="68"/>
      <c r="E42" s="68"/>
      <c r="M42" s="69"/>
    </row>
    <row r="43" spans="2:90" x14ac:dyDescent="0.25">
      <c r="B43" s="67"/>
      <c r="C43" s="68"/>
      <c r="D43" s="68"/>
      <c r="E43" s="68"/>
      <c r="M43" s="69"/>
    </row>
    <row r="44" spans="2:90" x14ac:dyDescent="0.25">
      <c r="B44" s="67"/>
      <c r="C44" s="68"/>
      <c r="D44" s="68"/>
      <c r="E44" s="68"/>
      <c r="M44" s="69"/>
    </row>
    <row r="45" spans="2:90" x14ac:dyDescent="0.25">
      <c r="B45" s="67"/>
      <c r="C45" s="68"/>
      <c r="D45" s="68"/>
      <c r="E45" s="68"/>
      <c r="M45" s="69"/>
      <c r="AF45" s="4"/>
      <c r="AM45"/>
    </row>
    <row r="46" spans="2:90" x14ac:dyDescent="0.25">
      <c r="B46" s="67"/>
      <c r="M46" s="69"/>
      <c r="AF46" s="4"/>
      <c r="AM46"/>
    </row>
    <row r="47" spans="2:90" x14ac:dyDescent="0.25">
      <c r="M47" s="69"/>
    </row>
    <row r="48" spans="2:90" x14ac:dyDescent="0.25">
      <c r="M48" s="69"/>
      <c r="S48" s="70"/>
    </row>
    <row r="49" spans="13:13" x14ac:dyDescent="0.25">
      <c r="M49" s="69"/>
    </row>
    <row r="50" spans="13:13" x14ac:dyDescent="0.25">
      <c r="M50" s="69"/>
    </row>
    <row r="51" spans="13:13" x14ac:dyDescent="0.25">
      <c r="M51" s="69"/>
    </row>
    <row r="52" spans="13:13" x14ac:dyDescent="0.25">
      <c r="M52" s="69"/>
    </row>
    <row r="53" spans="13:13" x14ac:dyDescent="0.25">
      <c r="M53" s="69"/>
    </row>
    <row r="54" spans="13:13" x14ac:dyDescent="0.25">
      <c r="M54" s="69"/>
    </row>
    <row r="55" spans="13:13" x14ac:dyDescent="0.25">
      <c r="M55" s="69"/>
    </row>
    <row r="56" spans="13:13" x14ac:dyDescent="0.25">
      <c r="M56" s="69"/>
    </row>
    <row r="57" spans="13:13" x14ac:dyDescent="0.25">
      <c r="M57" s="69"/>
    </row>
    <row r="58" spans="13:13" x14ac:dyDescent="0.25">
      <c r="M58" s="69"/>
    </row>
    <row r="59" spans="13:13" x14ac:dyDescent="0.25">
      <c r="M59" s="69"/>
    </row>
    <row r="60" spans="13:13" x14ac:dyDescent="0.25">
      <c r="M60" s="69"/>
    </row>
    <row r="61" spans="13:13" x14ac:dyDescent="0.25">
      <c r="M61" s="69"/>
    </row>
    <row r="62" spans="13:13" x14ac:dyDescent="0.25">
      <c r="M62" s="69"/>
    </row>
    <row r="63" spans="13:13" x14ac:dyDescent="0.25">
      <c r="M63" s="69"/>
    </row>
    <row r="64" spans="13:13" x14ac:dyDescent="0.25">
      <c r="M64" s="69"/>
    </row>
    <row r="65" spans="13:13" x14ac:dyDescent="0.25">
      <c r="M65" s="69"/>
    </row>
    <row r="66" spans="13:13" x14ac:dyDescent="0.25">
      <c r="M66" s="69"/>
    </row>
    <row r="67" spans="13:13" x14ac:dyDescent="0.25">
      <c r="M67" s="69"/>
    </row>
    <row r="68" spans="13:13" x14ac:dyDescent="0.25">
      <c r="M68" s="69"/>
    </row>
    <row r="69" spans="13:13" x14ac:dyDescent="0.25">
      <c r="M69" s="69"/>
    </row>
    <row r="70" spans="13:13" x14ac:dyDescent="0.25">
      <c r="M70" s="69"/>
    </row>
    <row r="71" spans="13:13" x14ac:dyDescent="0.25">
      <c r="M71" s="69"/>
    </row>
    <row r="72" spans="13:13" x14ac:dyDescent="0.25">
      <c r="M72" s="69"/>
    </row>
    <row r="73" spans="13:13" x14ac:dyDescent="0.25">
      <c r="M73" s="69"/>
    </row>
    <row r="74" spans="13:13" x14ac:dyDescent="0.25">
      <c r="M74" s="69"/>
    </row>
    <row r="75" spans="13:13" x14ac:dyDescent="0.25">
      <c r="M75" s="69"/>
    </row>
    <row r="76" spans="13:13" x14ac:dyDescent="0.25">
      <c r="M76" s="69"/>
    </row>
    <row r="77" spans="13:13" x14ac:dyDescent="0.25">
      <c r="M77" s="69"/>
    </row>
    <row r="78" spans="13:13" x14ac:dyDescent="0.25">
      <c r="M78" s="69"/>
    </row>
    <row r="79" spans="13:13" x14ac:dyDescent="0.25">
      <c r="M79" s="69"/>
    </row>
    <row r="80" spans="13:13" x14ac:dyDescent="0.25">
      <c r="M80" s="69"/>
    </row>
    <row r="81" spans="13:13" x14ac:dyDescent="0.25">
      <c r="M81" s="69"/>
    </row>
    <row r="82" spans="13:13" x14ac:dyDescent="0.25">
      <c r="M82" s="69"/>
    </row>
    <row r="83" spans="13:13" x14ac:dyDescent="0.25">
      <c r="M83" s="69"/>
    </row>
    <row r="84" spans="13:13" x14ac:dyDescent="0.25">
      <c r="M84" s="69"/>
    </row>
    <row r="85" spans="13:13" x14ac:dyDescent="0.25">
      <c r="M85" s="69"/>
    </row>
    <row r="86" spans="13:13" x14ac:dyDescent="0.25">
      <c r="M86" s="69"/>
    </row>
    <row r="87" spans="13:13" x14ac:dyDescent="0.25">
      <c r="M87" s="69"/>
    </row>
    <row r="88" spans="13:13" x14ac:dyDescent="0.25">
      <c r="M88" s="69"/>
    </row>
    <row r="89" spans="13:13" x14ac:dyDescent="0.25">
      <c r="M89" s="69"/>
    </row>
    <row r="90" spans="13:13" x14ac:dyDescent="0.25">
      <c r="M90" s="69"/>
    </row>
    <row r="91" spans="13:13" x14ac:dyDescent="0.25">
      <c r="M91" s="69"/>
    </row>
    <row r="92" spans="13:13" x14ac:dyDescent="0.25">
      <c r="M92" s="69"/>
    </row>
    <row r="93" spans="13:13" x14ac:dyDescent="0.25">
      <c r="M93" s="69"/>
    </row>
    <row r="94" spans="13:13" x14ac:dyDescent="0.25">
      <c r="M94" s="69"/>
    </row>
  </sheetData>
  <mergeCells count="2">
    <mergeCell ref="B1:BA1"/>
    <mergeCell ref="B4:BI5"/>
  </mergeCells>
  <pageMargins left="0.7" right="0.7" top="0.75" bottom="0.75" header="0.3" footer="0.3"/>
  <pageSetup paperSize="17" scale="20" orientation="landscape" r:id="rId1"/>
  <headerFooter>
    <oddFooter>&amp;L&amp;10Prepared by Diversity and Inclusion Office
&amp;D
&amp;F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2016 Formated Report Charts onl</vt:lpstr>
      <vt:lpstr>'2016 Formated Report Charts onl'!Print_Area</vt:lpstr>
    </vt:vector>
  </TitlesOfParts>
  <Company>UMASS Medical School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Holly</dc:creator>
  <cp:lastModifiedBy>Brown, Holly</cp:lastModifiedBy>
  <dcterms:created xsi:type="dcterms:W3CDTF">2016-11-02T20:18:01Z</dcterms:created>
  <dcterms:modified xsi:type="dcterms:W3CDTF">2016-11-02T20:19:23Z</dcterms:modified>
</cp:coreProperties>
</file>